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'BOM'!$A$1:$I$67</definedName>
  </definedNames>
  <calcPr calcId="145621"/>
</workbook>
</file>

<file path=xl/sharedStrings.xml><?xml version="1.0" encoding="utf-8"?>
<sst xmlns="http://schemas.openxmlformats.org/spreadsheetml/2006/main" count="214" uniqueCount="177">
  <si>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</si>
  <si>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</si>
  <si>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</si>
  <si>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</si>
  <si>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</si>
  <si>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</si>
  <si>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</si>
  <si>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</si>
  <si>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</si>
  <si>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</si>
  <si>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</si>
  <si>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</si>
  <si>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</si>
  <si>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</si>
  <si>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</si>
  <si>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</si>
  <si>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</si>
  <si>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</si>
  <si>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BOMformul</t>
  </si>
  <si>
    <t>BOM for editors</t>
  </si>
  <si>
    <t>R1</t>
  </si>
  <si>
    <t>Comments</t>
  </si>
  <si>
    <t>IC2</t>
  </si>
  <si>
    <t>R2</t>
  </si>
  <si>
    <t>100 nF</t>
  </si>
  <si>
    <r>
      <t xml:space="preserve">560 </t>
    </r>
    <r>
      <rPr>
        <sz val="10"/>
        <rFont val="Calibri"/>
        <family val="2"/>
      </rPr>
      <t>Ω</t>
    </r>
  </si>
  <si>
    <t>AM3N-0515D</t>
  </si>
  <si>
    <t>Aimtec</t>
  </si>
  <si>
    <t>REC3-0515DR/H1</t>
  </si>
  <si>
    <t>Recom</t>
  </si>
  <si>
    <r>
      <t>10 k</t>
    </r>
    <r>
      <rPr>
        <sz val="10"/>
        <rFont val="Calibri"/>
        <family val="2"/>
      </rPr>
      <t>Ω</t>
    </r>
  </si>
  <si>
    <t>IC3</t>
  </si>
  <si>
    <r>
      <t>47 k</t>
    </r>
    <r>
      <rPr>
        <sz val="10"/>
        <rFont val="Calibri"/>
        <family val="2"/>
      </rPr>
      <t>Ω</t>
    </r>
  </si>
  <si>
    <t>1N4148</t>
  </si>
  <si>
    <t>Pin header 1x3, 2.54 mm</t>
  </si>
  <si>
    <r>
      <t>100 k</t>
    </r>
    <r>
      <rPr>
        <sz val="10"/>
        <rFont val="Calibri"/>
        <family val="2"/>
      </rPr>
      <t>Ω</t>
    </r>
  </si>
  <si>
    <t>R23</t>
  </si>
  <si>
    <r>
      <t xml:space="preserve">0 </t>
    </r>
    <r>
      <rPr>
        <sz val="10"/>
        <rFont val="Calibri"/>
        <family val="2"/>
      </rPr>
      <t>Ω</t>
    </r>
  </si>
  <si>
    <t>R24</t>
  </si>
  <si>
    <r>
      <t xml:space="preserve">47 </t>
    </r>
    <r>
      <rPr>
        <sz val="10"/>
        <rFont val="Calibri"/>
        <family val="2"/>
      </rPr>
      <t>Ω</t>
    </r>
  </si>
  <si>
    <t>IC4</t>
  </si>
  <si>
    <r>
      <t xml:space="preserve">680 </t>
    </r>
    <r>
      <rPr>
        <sz val="10"/>
        <rFont val="Calibri"/>
        <family val="2"/>
      </rPr>
      <t>Ω</t>
    </r>
  </si>
  <si>
    <r>
      <t xml:space="preserve">390 </t>
    </r>
    <r>
      <rPr>
        <sz val="10"/>
        <rFont val="Calibri"/>
        <family val="2"/>
      </rPr>
      <t>Ω</t>
    </r>
  </si>
  <si>
    <t>LED red 3 mm</t>
  </si>
  <si>
    <t>Zener 3V6</t>
  </si>
  <si>
    <t>D5</t>
  </si>
  <si>
    <t>R4, R46, R47</t>
  </si>
  <si>
    <t>IC1</t>
  </si>
  <si>
    <r>
      <t xml:space="preserve">100 </t>
    </r>
    <r>
      <rPr>
        <sz val="10"/>
        <rFont val="Calibri"/>
        <family val="2"/>
      </rPr>
      <t>Ω</t>
    </r>
  </si>
  <si>
    <t>R5, R6, R9, R13, R18, R19, R31, R35, R37, R43, R45, R50, R51, R52, R54, R55, R56</t>
  </si>
  <si>
    <r>
      <t>1 k</t>
    </r>
    <r>
      <rPr>
        <sz val="10"/>
        <rFont val="Calibri"/>
        <family val="2"/>
      </rPr>
      <t>Ω</t>
    </r>
  </si>
  <si>
    <r>
      <t>20 k</t>
    </r>
    <r>
      <rPr>
        <sz val="10"/>
        <rFont val="Calibri"/>
        <family val="2"/>
      </rPr>
      <t>Ω</t>
    </r>
  </si>
  <si>
    <t>R8, R12</t>
  </si>
  <si>
    <t>IC5</t>
  </si>
  <si>
    <t>C7, C8</t>
  </si>
  <si>
    <t>BC108</t>
  </si>
  <si>
    <t>T8</t>
  </si>
  <si>
    <t>R27, R32, R36, R44</t>
  </si>
  <si>
    <t>Zener 4V7</t>
  </si>
  <si>
    <t>T5</t>
  </si>
  <si>
    <t>BDX53B</t>
  </si>
  <si>
    <t>T1, T6</t>
  </si>
  <si>
    <t>R7, R15</t>
  </si>
  <si>
    <r>
      <t xml:space="preserve">68 </t>
    </r>
    <r>
      <rPr>
        <sz val="10"/>
        <rFont val="Calibri"/>
        <family val="2"/>
      </rPr>
      <t>Ω</t>
    </r>
  </si>
  <si>
    <t>R29</t>
  </si>
  <si>
    <t>R28</t>
  </si>
  <si>
    <t>R17, R20, R22, R25</t>
  </si>
  <si>
    <r>
      <t>4.7 k</t>
    </r>
    <r>
      <rPr>
        <sz val="10"/>
        <rFont val="Calibri"/>
        <family val="2"/>
      </rPr>
      <t>Ω</t>
    </r>
  </si>
  <si>
    <t>R21, R26</t>
  </si>
  <si>
    <r>
      <t xml:space="preserve">0.5 </t>
    </r>
    <r>
      <rPr>
        <sz val="10"/>
        <rFont val="Calibri"/>
        <family val="2"/>
      </rPr>
      <t>Ω, 5 W</t>
    </r>
  </si>
  <si>
    <t>R11</t>
  </si>
  <si>
    <t>Pin header 1x2, 2.54 mm + jumper</t>
  </si>
  <si>
    <t>DCDC1</t>
  </si>
  <si>
    <t>Multicomp</t>
  </si>
  <si>
    <t>ON Semiconductor</t>
  </si>
  <si>
    <t>BC557B</t>
  </si>
  <si>
    <t>BC547C</t>
  </si>
  <si>
    <t>STMicroelectronics</t>
  </si>
  <si>
    <t>Texas Instruments</t>
  </si>
  <si>
    <t>MSP430F2013IN</t>
  </si>
  <si>
    <t>Microchip</t>
  </si>
  <si>
    <t>MCP4822-E/P</t>
  </si>
  <si>
    <t>DIP8</t>
  </si>
  <si>
    <t>LM1117T-ADJ</t>
  </si>
  <si>
    <t>DIP14</t>
  </si>
  <si>
    <t>Fairchild</t>
  </si>
  <si>
    <t>LM324N</t>
  </si>
  <si>
    <t>TO-220</t>
  </si>
  <si>
    <t>TO-92</t>
  </si>
  <si>
    <t>Code Mercenaries</t>
  </si>
  <si>
    <t>IOW56</t>
  </si>
  <si>
    <t>IO-Warrior56-MOD (v1.1.0.1 or higher)</t>
  </si>
  <si>
    <t>IOW56-MOD</t>
  </si>
  <si>
    <t>IC socket DIP8</t>
  </si>
  <si>
    <t>IC socket DIP14</t>
  </si>
  <si>
    <t>Vishay</t>
  </si>
  <si>
    <t>TLHR4400</t>
  </si>
  <si>
    <t>1N747A</t>
  </si>
  <si>
    <t>DO-35</t>
  </si>
  <si>
    <t>LED-3MM</t>
  </si>
  <si>
    <t>1N750A</t>
  </si>
  <si>
    <t>945-1461-5-ND</t>
  </si>
  <si>
    <t>Reichelt SIM5-0515D</t>
  </si>
  <si>
    <t>Segor IOW 56-MOD (www.segor.com)</t>
  </si>
  <si>
    <t>LR0204F1K3</t>
  </si>
  <si>
    <t>TE Connectivity</t>
  </si>
  <si>
    <r>
      <t>1.3 k</t>
    </r>
    <r>
      <rPr>
        <sz val="10"/>
        <rFont val="Calibri"/>
        <family val="2"/>
      </rPr>
      <t>Ω, 1%</t>
    </r>
  </si>
  <si>
    <r>
      <t xml:space="preserve">300 </t>
    </r>
    <r>
      <rPr>
        <sz val="10"/>
        <rFont val="Calibri"/>
        <family val="2"/>
      </rPr>
      <t>Ω, 1%</t>
    </r>
  </si>
  <si>
    <t>LR0204F300R</t>
  </si>
  <si>
    <t>LR0204F20K</t>
  </si>
  <si>
    <t>MCKNP05SJ050KAA9</t>
  </si>
  <si>
    <t>R65X175</t>
  </si>
  <si>
    <t>Panasonic</t>
  </si>
  <si>
    <t>EEUFC1E101S</t>
  </si>
  <si>
    <t>C63X25</t>
  </si>
  <si>
    <r>
      <t xml:space="preserve">100 </t>
    </r>
    <r>
      <rPr>
        <sz val="10"/>
        <rFont val="Calibri"/>
        <family val="2"/>
      </rPr>
      <t>µ</t>
    </r>
    <r>
      <rPr>
        <sz val="10"/>
        <rFont val="Arial"/>
        <family val="2"/>
      </rPr>
      <t>F, 25 V</t>
    </r>
  </si>
  <si>
    <t>C50X20</t>
  </si>
  <si>
    <t>MC0805Y104M500A2.54MM</t>
  </si>
  <si>
    <t>C2.54</t>
  </si>
  <si>
    <t>USB-B-S-RA</t>
  </si>
  <si>
    <t>USB-B</t>
  </si>
  <si>
    <t>USB type B receptacle, right angle</t>
  </si>
  <si>
    <t>MCMLR50V105MY5V</t>
  </si>
  <si>
    <r>
      <t xml:space="preserve">1 </t>
    </r>
    <r>
      <rPr>
        <sz val="10"/>
        <rFont val="Calibri"/>
        <family val="2"/>
      </rPr>
      <t>µ</t>
    </r>
    <r>
      <rPr>
        <sz val="10"/>
        <rFont val="Arial"/>
        <family val="2"/>
      </rPr>
      <t>F ceramic</t>
    </r>
  </si>
  <si>
    <t>D7, D16</t>
  </si>
  <si>
    <t>P1</t>
  </si>
  <si>
    <t>R48, R49, R53</t>
  </si>
  <si>
    <t>K1</t>
  </si>
  <si>
    <t>JP1, JP4, JP5</t>
  </si>
  <si>
    <t>K6</t>
  </si>
  <si>
    <t>JP2, JP3, JP6</t>
  </si>
  <si>
    <t>K2, K3, K4, K5, K7, K8, K9, K10, K11, K12, K14, K15, K16</t>
  </si>
  <si>
    <t>LED yellow 3 mm</t>
  </si>
  <si>
    <t>D3, D8, D9, D11, D12</t>
  </si>
  <si>
    <t>D1, D13, D14</t>
  </si>
  <si>
    <t>MC33282</t>
  </si>
  <si>
    <t>Heatsink TO-220 21°C/W</t>
  </si>
  <si>
    <t>TS924IN</t>
  </si>
  <si>
    <t>TLHY4400</t>
  </si>
  <si>
    <t>D17</t>
  </si>
  <si>
    <t>DO-201</t>
  </si>
  <si>
    <t>1N5821</t>
  </si>
  <si>
    <t>R30, R33, R34</t>
  </si>
  <si>
    <t>R16</t>
  </si>
  <si>
    <t>R3, R10, R14, R38, R39, R40, R41, R42</t>
  </si>
  <si>
    <t>Relay 5V SPST-NO</t>
  </si>
  <si>
    <t>Omron</t>
  </si>
  <si>
    <t>G5NB1A5DC</t>
  </si>
  <si>
    <t>RE1, RE2, RE3</t>
  </si>
  <si>
    <t>C2, C3, C9, C10, C11, C13, C14, C15</t>
  </si>
  <si>
    <t>C1, C4, C5, C6, C12</t>
  </si>
  <si>
    <t>D2, D4, D6, D10, D15, D18, D19, D20</t>
  </si>
  <si>
    <t>Pin header 1x6, 1.27 mm</t>
  </si>
  <si>
    <t>Phoenix Contact</t>
  </si>
  <si>
    <t>PCB terminal block, 2-way</t>
  </si>
  <si>
    <t>Elektor</t>
  </si>
  <si>
    <t>130006-1</t>
  </si>
  <si>
    <t>MKDSN 1,5/2-5,08</t>
  </si>
  <si>
    <t>Harwin</t>
  </si>
  <si>
    <t>D01-9972042</t>
  </si>
  <si>
    <t>Socket 2x13, 2.54 mm, for IC1</t>
  </si>
  <si>
    <t>Socket 1x4, 2.54 mm, for IC1</t>
  </si>
  <si>
    <t>Jumper</t>
  </si>
  <si>
    <t>TE Connectivit</t>
  </si>
  <si>
    <t>0-0881545-2</t>
  </si>
  <si>
    <r>
      <t>10 M</t>
    </r>
    <r>
      <rPr>
        <sz val="10"/>
        <rFont val="Calibri"/>
        <family val="2"/>
      </rPr>
      <t>Ω (not mounted)</t>
    </r>
  </si>
  <si>
    <t>672-7228</t>
  </si>
  <si>
    <r>
      <t xml:space="preserve">47 </t>
    </r>
    <r>
      <rPr>
        <sz val="10"/>
        <rFont val="Calibri"/>
        <family val="2"/>
      </rPr>
      <t>Ω, 3 W</t>
    </r>
  </si>
  <si>
    <t>ROX3SJ47R</t>
  </si>
  <si>
    <t>BOM::130006::IO Warrior::v1.1</t>
  </si>
  <si>
    <t>PCB 130006-1 v1.1</t>
  </si>
  <si>
    <r>
      <t>47 k</t>
    </r>
    <r>
      <rPr>
        <sz val="10"/>
        <rFont val="Calibri"/>
        <family val="2"/>
      </rPr>
      <t>Ω trimmer</t>
    </r>
  </si>
  <si>
    <t>CB10LV473M</t>
  </si>
  <si>
    <t>T2, T3, T4, T7, T9, T10, T11</t>
  </si>
  <si>
    <t>702-3053</t>
  </si>
  <si>
    <t>Preci-Dip</t>
  </si>
  <si>
    <t>851-87-006-10-001101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</si>
</sst>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Font="1" applyFill="1"/>
    <xf numFmtId="0" fontId="0" fillId="0" borderId="0" xfId="0" applyFill="1"/>
    <xf numFmtId="0" fontId="0" fillId="0" borderId="0" xfId="0" applyFont="1" applyFill="1"/>
    <xf numFmtId="0" fontId="9" fillId="0" borderId="0" xfId="0" applyFont="1" applyFill="1" applyAlignment="1">
      <alignment vertical="center"/>
    </xf>
    <xf numFmtId="0" fontId="0" fillId="0" borderId="0" xfId="0" applyAlignment="1">
      <alignment/>
    </xf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  <xf numFmtId="0" fontId="0" fillId="7" borderId="0" xfId="0" applyFon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0"/>
  <sheetViews>
    <sheetView tabSelected="1" workbookViewId="0" topLeftCell="A31">
      <selection activeCell="A53" sqref="A53"/>
    </sheetView>
  </sheetViews>
  <sheetFormatPr defaultColWidth="11.57421875" defaultRowHeight="12.75"/>
  <cols>
    <col min="1" max="1" width="30.140625" style="1" bestFit="1" customWidth="1"/>
    <col min="2" max="2" width="19.00390625" style="1" bestFit="1" customWidth="1"/>
    <col min="3" max="3" width="15.28125" style="1" bestFit="1" customWidth="1"/>
    <col min="4" max="4" width="13.140625" style="1" bestFit="1" customWidth="1"/>
    <col min="5" max="5" width="27.57421875" style="1" customWidth="1"/>
    <col min="6" max="6" width="7.7109375" style="2" bestFit="1" customWidth="1"/>
    <col min="7" max="7" width="17.57421875" style="2" bestFit="1" customWidth="1"/>
    <col min="8" max="8" width="12.140625" style="2" bestFit="1" customWidth="1"/>
    <col min="9" max="9" width="11.57421875" style="2" customWidth="1"/>
    <col min="10" max="10" width="19.140625" style="2" customWidth="1"/>
    <col min="11" max="11" width="48.7109375" style="2" customWidth="1"/>
    <col min="12" max="12" width="47.57421875" style="2" customWidth="1"/>
    <col min="13" max="16384" width="11.57421875" style="2" customWidth="1"/>
  </cols>
  <sheetData>
    <row r="1" spans="1:11" s="3" customFormat="1" ht="20.25">
      <c r="A1" s="29" t="s">
        <v>169</v>
      </c>
      <c r="B1" s="29"/>
      <c r="C1" s="29"/>
      <c r="D1" s="29"/>
      <c r="E1" s="29"/>
      <c r="F1" s="29"/>
      <c r="K1" s="20"/>
    </row>
    <row r="2" spans="1:12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16</v>
      </c>
      <c r="G2" s="3" t="s">
        <v>5</v>
      </c>
      <c r="H2" s="3" t="s">
        <v>6</v>
      </c>
      <c r="I2" s="3" t="s">
        <v>17</v>
      </c>
      <c r="J2" s="3" t="s">
        <v>18</v>
      </c>
      <c r="K2" s="19" t="s">
        <v>21</v>
      </c>
      <c r="L2" s="19" t="s">
        <v>19</v>
      </c>
    </row>
    <row r="3" spans="1:10" s="17" customFormat="1" ht="15">
      <c r="A3" s="16" t="s">
        <v>7</v>
      </c>
      <c r="B3" s="16"/>
      <c r="C3" s="16"/>
      <c r="D3" s="16"/>
      <c r="E3" s="16"/>
      <c r="F3" s="17">
        <f>SUM(F4:F22)</f>
        <v>56</v>
      </c>
      <c r="J3" s="18" t="str">
        <f aca="true" t="shared" si="0" ref="J3:J19">CONCATENATE(E3,IF(ISBLANK(E3),""," = "),A3)</f>
        <v>Resistor</v>
      </c>
    </row>
    <row r="4" spans="1:10" ht="15">
      <c r="A4" s="1" t="s">
        <v>37</v>
      </c>
      <c r="C4"/>
      <c r="E4" s="1" t="s">
        <v>38</v>
      </c>
      <c r="F4" s="2">
        <v>1</v>
      </c>
      <c r="J4" s="15" t="str">
        <f t="shared" si="0"/>
        <v>R24 = 0 Ω</v>
      </c>
    </row>
    <row r="5" spans="1:10" ht="15">
      <c r="A5" s="1" t="s">
        <v>69</v>
      </c>
      <c r="B5" s="1" t="s">
        <v>73</v>
      </c>
      <c r="C5" t="s">
        <v>110</v>
      </c>
      <c r="D5" s="1" t="s">
        <v>111</v>
      </c>
      <c r="E5" s="1" t="s">
        <v>70</v>
      </c>
      <c r="F5" s="2">
        <v>1</v>
      </c>
      <c r="G5" s="2">
        <v>1903897</v>
      </c>
      <c r="J5" s="15" t="str">
        <f t="shared" si="0"/>
        <v>R11 = 0.5 Ω, 5 W</v>
      </c>
    </row>
    <row r="6" spans="1:10" ht="15">
      <c r="A6" s="1" t="s">
        <v>39</v>
      </c>
      <c r="C6"/>
      <c r="E6" s="1" t="s">
        <v>143</v>
      </c>
      <c r="F6" s="2">
        <v>1</v>
      </c>
      <c r="J6" s="15" t="str">
        <f t="shared" si="0"/>
        <v>R16 = 47 Ω</v>
      </c>
    </row>
    <row r="7" spans="1:10" ht="15">
      <c r="A7" s="1" t="s">
        <v>63</v>
      </c>
      <c r="C7"/>
      <c r="E7" s="1" t="s">
        <v>64</v>
      </c>
      <c r="F7" s="2">
        <v>1</v>
      </c>
      <c r="J7" s="15" t="str">
        <f t="shared" si="0"/>
        <v>R29 = 68 Ω</v>
      </c>
    </row>
    <row r="8" spans="1:10" s="26" customFormat="1" ht="15">
      <c r="A8" s="1" t="s">
        <v>167</v>
      </c>
      <c r="B8" s="1" t="s">
        <v>105</v>
      </c>
      <c r="C8" s="25" t="s">
        <v>168</v>
      </c>
      <c r="D8" s="24"/>
      <c r="E8" s="24" t="s">
        <v>142</v>
      </c>
      <c r="F8" s="26">
        <v>3</v>
      </c>
      <c r="G8" s="26">
        <v>1738671</v>
      </c>
      <c r="J8" s="27" t="str">
        <f t="shared" si="0"/>
        <v>R30, R33, R34 = 47 Ω, 3 W</v>
      </c>
    </row>
    <row r="9" spans="1:10" ht="15">
      <c r="A9" s="1" t="s">
        <v>48</v>
      </c>
      <c r="C9"/>
      <c r="E9" s="1" t="s">
        <v>126</v>
      </c>
      <c r="F9" s="2">
        <v>3</v>
      </c>
      <c r="J9" s="15" t="str">
        <f aca="true" t="shared" si="1" ref="J9">CONCATENATE(E9,IF(ISBLANK(E9),""," = "),A9)</f>
        <v>R48, R49, R53 = 100 Ω</v>
      </c>
    </row>
    <row r="10" spans="1:10" ht="15">
      <c r="A10" s="1" t="s">
        <v>107</v>
      </c>
      <c r="B10" s="1" t="s">
        <v>105</v>
      </c>
      <c r="C10" t="s">
        <v>108</v>
      </c>
      <c r="E10" s="1" t="s">
        <v>23</v>
      </c>
      <c r="F10" s="2">
        <v>1</v>
      </c>
      <c r="G10" s="2">
        <v>2329916</v>
      </c>
      <c r="J10" s="15" t="str">
        <f t="shared" si="0"/>
        <v>R2 = 300 Ω, 1%</v>
      </c>
    </row>
    <row r="11" spans="1:10" ht="15">
      <c r="A11" s="1" t="s">
        <v>42</v>
      </c>
      <c r="C11"/>
      <c r="E11" s="1" t="s">
        <v>46</v>
      </c>
      <c r="F11" s="2">
        <v>3</v>
      </c>
      <c r="J11" s="15" t="str">
        <f t="shared" si="0"/>
        <v>R4, R46, R47 = 390 Ω</v>
      </c>
    </row>
    <row r="12" spans="1:10" ht="15">
      <c r="A12" s="1" t="s">
        <v>25</v>
      </c>
      <c r="C12"/>
      <c r="E12" s="1" t="s">
        <v>144</v>
      </c>
      <c r="F12" s="2">
        <v>8</v>
      </c>
      <c r="J12" s="15" t="str">
        <f t="shared" si="0"/>
        <v>R3, R10, R14, R38, R39, R40, R41, R42 = 560 Ω</v>
      </c>
    </row>
    <row r="13" spans="1:10" ht="15">
      <c r="A13" s="1" t="s">
        <v>41</v>
      </c>
      <c r="C13"/>
      <c r="E13" s="1" t="s">
        <v>62</v>
      </c>
      <c r="F13" s="2">
        <v>2</v>
      </c>
      <c r="J13" s="15" t="str">
        <f t="shared" si="0"/>
        <v>R7, R15 = 680 Ω</v>
      </c>
    </row>
    <row r="14" spans="1:10" ht="15">
      <c r="A14" s="1" t="s">
        <v>50</v>
      </c>
      <c r="C14"/>
      <c r="E14" s="1" t="s">
        <v>57</v>
      </c>
      <c r="F14" s="2">
        <v>4</v>
      </c>
      <c r="J14" s="15" t="str">
        <f t="shared" si="0"/>
        <v>R27, R32, R36, R44 = 1 kΩ</v>
      </c>
    </row>
    <row r="15" spans="1:10" ht="15">
      <c r="A15" s="1" t="s">
        <v>106</v>
      </c>
      <c r="B15" s="1" t="s">
        <v>105</v>
      </c>
      <c r="C15" t="s">
        <v>104</v>
      </c>
      <c r="E15" s="1" t="s">
        <v>65</v>
      </c>
      <c r="F15" s="2">
        <v>1</v>
      </c>
      <c r="G15" s="2">
        <v>2329889</v>
      </c>
      <c r="J15" s="15" t="str">
        <f t="shared" si="0"/>
        <v>R28 = 1.3 kΩ, 1%</v>
      </c>
    </row>
    <row r="16" spans="1:10" ht="15">
      <c r="A16" s="1" t="s">
        <v>67</v>
      </c>
      <c r="C16"/>
      <c r="E16" s="1" t="s">
        <v>68</v>
      </c>
      <c r="F16" s="2">
        <v>2</v>
      </c>
      <c r="J16" s="15" t="str">
        <f t="shared" si="0"/>
        <v>R21, R26 = 4.7 kΩ</v>
      </c>
    </row>
    <row r="17" spans="1:10" ht="15">
      <c r="A17" s="1" t="s">
        <v>30</v>
      </c>
      <c r="C17"/>
      <c r="E17" s="1" t="s">
        <v>49</v>
      </c>
      <c r="F17" s="2">
        <v>17</v>
      </c>
      <c r="J17" s="15" t="str">
        <f t="shared" si="0"/>
        <v>R5, R6, R9, R13, R18, R19, R31, R35, R37, R43, R45, R50, R51, R52, R54, R55, R56 = 10 kΩ</v>
      </c>
    </row>
    <row r="18" spans="1:10" ht="15">
      <c r="A18" s="1" t="s">
        <v>51</v>
      </c>
      <c r="B18" s="1" t="s">
        <v>105</v>
      </c>
      <c r="C18" t="s">
        <v>109</v>
      </c>
      <c r="E18" s="1" t="s">
        <v>52</v>
      </c>
      <c r="F18" s="2">
        <v>2</v>
      </c>
      <c r="G18" s="2">
        <v>2329897</v>
      </c>
      <c r="J18" s="15" t="str">
        <f t="shared" si="0"/>
        <v>R8, R12 = 20 kΩ</v>
      </c>
    </row>
    <row r="19" spans="1:12" ht="15">
      <c r="A19" s="1" t="s">
        <v>32</v>
      </c>
      <c r="C19"/>
      <c r="E19" s="1" t="s">
        <v>20</v>
      </c>
      <c r="F19" s="2">
        <v>1</v>
      </c>
      <c r="J19" s="15" t="str">
        <f t="shared" si="0"/>
        <v>R1 = 47 kΩ</v>
      </c>
      <c r="L19" s="15"/>
    </row>
    <row r="20" spans="1:10" ht="15">
      <c r="A20" s="1" t="s">
        <v>35</v>
      </c>
      <c r="C20"/>
      <c r="E20" s="1" t="s">
        <v>66</v>
      </c>
      <c r="F20" s="2">
        <v>4</v>
      </c>
      <c r="J20" s="15" t="str">
        <f>CONCATENATE(E20,IF(ISBLANK(E20),""," = "),A20)</f>
        <v>R17, R20, R22, R25 = 100 kΩ</v>
      </c>
    </row>
    <row r="21" spans="1:10" ht="15">
      <c r="A21" s="1" t="s">
        <v>165</v>
      </c>
      <c r="C21"/>
      <c r="E21" s="1" t="s">
        <v>36</v>
      </c>
      <c r="F21" s="2">
        <v>0</v>
      </c>
      <c r="G21" s="2">
        <v>1186248</v>
      </c>
      <c r="J21" s="15" t="str">
        <f>CONCATENATE(E21,IF(ISBLANK(E21),""," = "),A21)</f>
        <v>R23 = 10 MΩ (not mounted)</v>
      </c>
    </row>
    <row r="22" spans="1:10" ht="15">
      <c r="A22" s="1" t="s">
        <v>171</v>
      </c>
      <c r="B22" s="1" t="s">
        <v>105</v>
      </c>
      <c r="C22" s="1" t="s">
        <v>172</v>
      </c>
      <c r="E22" s="1" t="s">
        <v>125</v>
      </c>
      <c r="F22" s="2">
        <v>1</v>
      </c>
      <c r="G22" s="2">
        <v>1227541</v>
      </c>
      <c r="J22" s="15" t="str">
        <f>CONCATENATE(E22,IF(ISBLANK(E22),""," = "),A22)</f>
        <v>P1 = 47 kΩ trimmer</v>
      </c>
    </row>
    <row r="24" spans="1:10" s="17" customFormat="1" ht="15">
      <c r="A24" s="16" t="s">
        <v>8</v>
      </c>
      <c r="B24" s="16"/>
      <c r="C24" s="16"/>
      <c r="D24" s="16"/>
      <c r="E24" s="16"/>
      <c r="F24" s="17">
        <f>SUM(F25:F27)</f>
        <v>15</v>
      </c>
      <c r="J24" s="18" t="str">
        <f aca="true" t="shared" si="2" ref="J24:J97">CONCATENATE(E24,IF(ISBLANK(E24),""," = "),A24)</f>
        <v>Capacitor</v>
      </c>
    </row>
    <row r="25" spans="1:10" ht="15">
      <c r="A25" s="1" t="s">
        <v>24</v>
      </c>
      <c r="B25" s="1" t="s">
        <v>73</v>
      </c>
      <c r="C25" s="1" t="s">
        <v>117</v>
      </c>
      <c r="D25" s="1" t="s">
        <v>118</v>
      </c>
      <c r="E25" s="1" t="s">
        <v>149</v>
      </c>
      <c r="F25" s="2">
        <v>8</v>
      </c>
      <c r="G25" s="2">
        <v>2112751</v>
      </c>
      <c r="J25" s="15" t="str">
        <f>CONCATENATE(E25,IF(ISBLANK(E25),""," = "),A25)</f>
        <v>C2, C3, C9, C10, C11, C13, C14, C15 = 100 nF</v>
      </c>
    </row>
    <row r="26" spans="1:10" ht="15">
      <c r="A26" s="1" t="s">
        <v>123</v>
      </c>
      <c r="B26" s="1" t="s">
        <v>73</v>
      </c>
      <c r="C26" s="1" t="s">
        <v>122</v>
      </c>
      <c r="D26" s="1" t="s">
        <v>116</v>
      </c>
      <c r="E26" s="1" t="s">
        <v>54</v>
      </c>
      <c r="F26" s="2">
        <v>2</v>
      </c>
      <c r="G26" s="2">
        <v>2112910</v>
      </c>
      <c r="J26" s="15" t="str">
        <f aca="true" t="shared" si="3" ref="J26">CONCATENATE(E26,IF(ISBLANK(E26),""," = "),A26)</f>
        <v>C7, C8 = 1 µF ceramic</v>
      </c>
    </row>
    <row r="27" spans="1:10" ht="15">
      <c r="A27" s="1" t="s">
        <v>115</v>
      </c>
      <c r="B27" s="1" t="s">
        <v>112</v>
      </c>
      <c r="C27" s="1" t="s">
        <v>113</v>
      </c>
      <c r="D27" s="1" t="s">
        <v>114</v>
      </c>
      <c r="E27" s="1" t="s">
        <v>150</v>
      </c>
      <c r="F27" s="2">
        <v>5</v>
      </c>
      <c r="G27" s="2">
        <v>1848439</v>
      </c>
      <c r="J27" s="15" t="str">
        <f>CONCATENATE(E27,IF(ISBLANK(E27),""," = "),A27)</f>
        <v>C1, C4, C5, C6, C12 = 100 µF, 25 V</v>
      </c>
    </row>
    <row r="29" spans="1:10" s="6" customFormat="1" ht="15">
      <c r="A29" s="5" t="s">
        <v>9</v>
      </c>
      <c r="B29" s="5"/>
      <c r="C29" s="5"/>
      <c r="D29" s="5"/>
      <c r="E29" s="5"/>
      <c r="F29" s="6">
        <f>SUM(F30:F46)</f>
        <v>37</v>
      </c>
      <c r="J29" s="18" t="str">
        <f t="shared" si="2"/>
        <v>Semiconductor</v>
      </c>
    </row>
    <row r="30" spans="1:10" ht="15">
      <c r="A30" s="2" t="s">
        <v>33</v>
      </c>
      <c r="B30" s="1" t="s">
        <v>73</v>
      </c>
      <c r="C30" s="2" t="s">
        <v>33</v>
      </c>
      <c r="D30" s="1" t="s">
        <v>98</v>
      </c>
      <c r="E30" s="2" t="s">
        <v>151</v>
      </c>
      <c r="F30" s="2">
        <v>8</v>
      </c>
      <c r="G30" s="2">
        <v>9565124</v>
      </c>
      <c r="J30" s="15" t="str">
        <f aca="true" t="shared" si="4" ref="J30:J45">CONCATENATE(E30,IF(ISBLANK(E30),""," = "),A30)</f>
        <v>D2, D4, D6, D10, D15, D18, D19, D20 = 1N4148</v>
      </c>
    </row>
    <row r="31" spans="1:10" ht="15">
      <c r="A31" s="1" t="s">
        <v>43</v>
      </c>
      <c r="B31" s="1" t="s">
        <v>95</v>
      </c>
      <c r="C31" t="s">
        <v>96</v>
      </c>
      <c r="D31" s="1" t="s">
        <v>99</v>
      </c>
      <c r="E31" s="1" t="s">
        <v>133</v>
      </c>
      <c r="F31" s="2">
        <v>5</v>
      </c>
      <c r="G31">
        <v>1612433</v>
      </c>
      <c r="J31" s="15" t="str">
        <f t="shared" si="4"/>
        <v>D3, D8, D9, D11, D12 = LED red 3 mm</v>
      </c>
    </row>
    <row r="32" spans="1:10" ht="15">
      <c r="A32" s="1" t="s">
        <v>132</v>
      </c>
      <c r="B32" s="1" t="s">
        <v>95</v>
      </c>
      <c r="C32" t="s">
        <v>138</v>
      </c>
      <c r="D32" s="1" t="s">
        <v>99</v>
      </c>
      <c r="E32" s="1" t="s">
        <v>134</v>
      </c>
      <c r="F32" s="2">
        <v>3</v>
      </c>
      <c r="G32">
        <v>1652499</v>
      </c>
      <c r="J32" s="15" t="str">
        <f t="shared" si="4"/>
        <v>D1, D13, D14 = LED yellow 3 mm</v>
      </c>
    </row>
    <row r="33" spans="1:10" ht="15">
      <c r="A33" s="1" t="s">
        <v>44</v>
      </c>
      <c r="B33" s="1" t="s">
        <v>73</v>
      </c>
      <c r="C33" t="s">
        <v>97</v>
      </c>
      <c r="D33" s="1" t="s">
        <v>98</v>
      </c>
      <c r="E33" s="1" t="s">
        <v>45</v>
      </c>
      <c r="F33" s="2">
        <v>1</v>
      </c>
      <c r="G33">
        <v>1861480</v>
      </c>
      <c r="J33" s="15" t="str">
        <f t="shared" si="4"/>
        <v>D5 = Zener 3V6</v>
      </c>
    </row>
    <row r="34" spans="1:10" ht="15">
      <c r="A34" s="1" t="s">
        <v>58</v>
      </c>
      <c r="B34" s="1" t="s">
        <v>73</v>
      </c>
      <c r="C34" t="s">
        <v>100</v>
      </c>
      <c r="D34" s="1" t="s">
        <v>98</v>
      </c>
      <c r="E34" s="1" t="s">
        <v>124</v>
      </c>
      <c r="F34" s="2">
        <v>2</v>
      </c>
      <c r="G34">
        <v>1861483</v>
      </c>
      <c r="J34" s="15" t="str">
        <f t="shared" si="4"/>
        <v>D7, D16 = Zener 4V7</v>
      </c>
    </row>
    <row r="35" spans="1:10" ht="15">
      <c r="A35" s="1" t="s">
        <v>141</v>
      </c>
      <c r="B35" s="1" t="s">
        <v>73</v>
      </c>
      <c r="C35" s="1" t="s">
        <v>141</v>
      </c>
      <c r="D35" s="1" t="s">
        <v>140</v>
      </c>
      <c r="E35" s="1" t="s">
        <v>139</v>
      </c>
      <c r="F35" s="2">
        <v>1</v>
      </c>
      <c r="G35">
        <v>7429320</v>
      </c>
      <c r="J35" s="15" t="str">
        <f t="shared" si="4"/>
        <v>D17 = 1N5821</v>
      </c>
    </row>
    <row r="36" spans="1:10" ht="15">
      <c r="A36" s="1" t="s">
        <v>91</v>
      </c>
      <c r="B36" s="1" t="s">
        <v>89</v>
      </c>
      <c r="C36" t="s">
        <v>92</v>
      </c>
      <c r="D36" s="1" t="s">
        <v>90</v>
      </c>
      <c r="E36" s="1" t="s">
        <v>47</v>
      </c>
      <c r="F36" s="2">
        <v>1</v>
      </c>
      <c r="G36" s="2" t="s">
        <v>103</v>
      </c>
      <c r="J36" s="15" t="str">
        <f t="shared" si="4"/>
        <v>IC1 = IO-Warrior56-MOD (v1.1.0.1 or higher)</v>
      </c>
    </row>
    <row r="37" spans="1:10" ht="15">
      <c r="A37" s="1" t="s">
        <v>86</v>
      </c>
      <c r="B37" s="1" t="s">
        <v>85</v>
      </c>
      <c r="C37" s="1" t="s">
        <v>86</v>
      </c>
      <c r="D37" s="1" t="s">
        <v>84</v>
      </c>
      <c r="E37" s="1" t="s">
        <v>40</v>
      </c>
      <c r="F37" s="2">
        <v>1</v>
      </c>
      <c r="G37">
        <v>1417640</v>
      </c>
      <c r="J37" s="15" t="str">
        <f t="shared" si="4"/>
        <v>IC4 = LM324N</v>
      </c>
    </row>
    <row r="38" spans="1:10" ht="15">
      <c r="A38" s="1" t="s">
        <v>137</v>
      </c>
      <c r="B38" s="1" t="s">
        <v>77</v>
      </c>
      <c r="C38" s="1" t="s">
        <v>137</v>
      </c>
      <c r="D38" s="1" t="s">
        <v>84</v>
      </c>
      <c r="E38" s="1" t="s">
        <v>40</v>
      </c>
      <c r="F38" s="2">
        <v>1</v>
      </c>
      <c r="G38">
        <v>1094393</v>
      </c>
      <c r="J38" s="15" t="str">
        <f t="shared" si="4"/>
        <v>IC4 = TS924IN</v>
      </c>
    </row>
    <row r="39" spans="1:10" ht="15">
      <c r="A39" s="1" t="s">
        <v>83</v>
      </c>
      <c r="B39" s="1" t="s">
        <v>78</v>
      </c>
      <c r="C39" t="s">
        <v>83</v>
      </c>
      <c r="D39" s="1" t="s">
        <v>87</v>
      </c>
      <c r="E39" s="1" t="s">
        <v>22</v>
      </c>
      <c r="F39" s="2">
        <v>1</v>
      </c>
      <c r="G39">
        <v>9485805</v>
      </c>
      <c r="J39" s="15" t="str">
        <f t="shared" si="4"/>
        <v>IC2 = LM1117T-ADJ</v>
      </c>
    </row>
    <row r="40" spans="1:10" ht="15">
      <c r="A40" s="1" t="s">
        <v>81</v>
      </c>
      <c r="B40" s="1" t="s">
        <v>80</v>
      </c>
      <c r="C40" t="s">
        <v>81</v>
      </c>
      <c r="D40" s="1" t="s">
        <v>82</v>
      </c>
      <c r="E40" s="1" t="s">
        <v>53</v>
      </c>
      <c r="F40" s="2">
        <v>1</v>
      </c>
      <c r="G40">
        <v>1439413</v>
      </c>
      <c r="J40" s="15" t="str">
        <f t="shared" si="4"/>
        <v>IC5 = MCP4822-E/P</v>
      </c>
    </row>
    <row r="41" spans="1:10" ht="15">
      <c r="A41" s="1" t="s">
        <v>79</v>
      </c>
      <c r="B41" s="1" t="s">
        <v>78</v>
      </c>
      <c r="C41" t="s">
        <v>79</v>
      </c>
      <c r="D41" s="1" t="s">
        <v>84</v>
      </c>
      <c r="E41" s="1" t="s">
        <v>31</v>
      </c>
      <c r="F41" s="2">
        <v>1</v>
      </c>
      <c r="G41">
        <v>1610176</v>
      </c>
      <c r="J41" s="15" t="str">
        <f t="shared" si="4"/>
        <v>IC3 = MSP430F2013IN</v>
      </c>
    </row>
    <row r="42" spans="1:10" ht="15">
      <c r="A42" s="1" t="s">
        <v>55</v>
      </c>
      <c r="B42" s="1" t="s">
        <v>73</v>
      </c>
      <c r="C42"/>
      <c r="D42" s="1" t="s">
        <v>88</v>
      </c>
      <c r="E42" s="1" t="s">
        <v>56</v>
      </c>
      <c r="F42" s="2">
        <v>1</v>
      </c>
      <c r="G42">
        <v>9206736</v>
      </c>
      <c r="J42" s="15" t="str">
        <f t="shared" si="4"/>
        <v>T8 = BC108</v>
      </c>
    </row>
    <row r="43" spans="1:10" ht="15">
      <c r="A43" s="1" t="s">
        <v>76</v>
      </c>
      <c r="B43" s="1" t="s">
        <v>74</v>
      </c>
      <c r="C43"/>
      <c r="D43" s="1" t="s">
        <v>88</v>
      </c>
      <c r="E43" s="1" t="s">
        <v>173</v>
      </c>
      <c r="F43" s="2">
        <v>7</v>
      </c>
      <c r="G43">
        <v>2101811</v>
      </c>
      <c r="J43" s="15" t="str">
        <f t="shared" si="4"/>
        <v>T2, T3, T4, T7, T9, T10, T11 = BC547C</v>
      </c>
    </row>
    <row r="44" spans="1:10" ht="15">
      <c r="A44" s="1" t="s">
        <v>75</v>
      </c>
      <c r="B44" s="1" t="s">
        <v>73</v>
      </c>
      <c r="C44"/>
      <c r="D44" s="1" t="s">
        <v>88</v>
      </c>
      <c r="E44" s="1" t="s">
        <v>59</v>
      </c>
      <c r="F44" s="2">
        <v>1</v>
      </c>
      <c r="G44">
        <v>1574384</v>
      </c>
      <c r="J44" s="15" t="str">
        <f t="shared" si="4"/>
        <v>T5 = BC557B</v>
      </c>
    </row>
    <row r="45" spans="1:10" ht="15">
      <c r="A45" s="1" t="s">
        <v>60</v>
      </c>
      <c r="B45" s="1" t="s">
        <v>77</v>
      </c>
      <c r="C45"/>
      <c r="D45" s="1" t="s">
        <v>87</v>
      </c>
      <c r="E45" s="1" t="s">
        <v>61</v>
      </c>
      <c r="F45" s="2">
        <v>2</v>
      </c>
      <c r="G45">
        <v>1015775</v>
      </c>
      <c r="J45" s="15" t="str">
        <f t="shared" si="4"/>
        <v>T1, T6 = BDX53B</v>
      </c>
    </row>
    <row r="46" spans="5:10" ht="15">
      <c r="E46"/>
      <c r="J46" s="15" t="str">
        <f t="shared" si="2"/>
        <v/>
      </c>
    </row>
    <row r="47" spans="1:10" s="6" customFormat="1" ht="15">
      <c r="A47" s="5" t="s">
        <v>10</v>
      </c>
      <c r="B47" s="5"/>
      <c r="C47" s="5"/>
      <c r="D47" s="5"/>
      <c r="E47" s="5"/>
      <c r="F47" s="6">
        <f>SUM(F48:F49)</f>
        <v>1</v>
      </c>
      <c r="J47" s="18" t="str">
        <f t="shared" si="2"/>
        <v>Other</v>
      </c>
    </row>
    <row r="48" spans="1:10" ht="15">
      <c r="A48" s="1" t="s">
        <v>26</v>
      </c>
      <c r="B48" s="1" t="s">
        <v>27</v>
      </c>
      <c r="E48" s="1" t="s">
        <v>72</v>
      </c>
      <c r="F48" s="2">
        <v>0</v>
      </c>
      <c r="G48" t="s">
        <v>102</v>
      </c>
      <c r="J48" s="15" t="str">
        <f t="shared" si="2"/>
        <v>DCDC1 = AM3N-0515D</v>
      </c>
    </row>
    <row r="49" spans="1:10" ht="15">
      <c r="A49" s="1" t="s">
        <v>28</v>
      </c>
      <c r="B49" s="1" t="s">
        <v>29</v>
      </c>
      <c r="E49" s="1" t="s">
        <v>72</v>
      </c>
      <c r="F49" s="2">
        <v>1</v>
      </c>
      <c r="G49"/>
      <c r="H49" s="2" t="s">
        <v>101</v>
      </c>
      <c r="I49" s="2" t="s">
        <v>166</v>
      </c>
      <c r="J49" s="15" t="str">
        <f>CONCATENATE(E49,IF(ISBLANK(E49),""," = "),A49)</f>
        <v>DCDC1 = REC3-0515DR/H1</v>
      </c>
    </row>
    <row r="50" spans="7:10" ht="15">
      <c r="G50"/>
      <c r="J50" s="15" t="str">
        <f aca="true" t="shared" si="5" ref="J50">CONCATENATE(E50,IF(ISBLANK(E50),""," = "),A50)</f>
        <v/>
      </c>
    </row>
    <row r="51" spans="1:10" s="6" customFormat="1" ht="15">
      <c r="A51" s="5" t="s">
        <v>11</v>
      </c>
      <c r="B51" s="5"/>
      <c r="C51" s="5"/>
      <c r="D51" s="5"/>
      <c r="E51" s="5"/>
      <c r="F51" s="6">
        <f>SUM(F52:F64)</f>
        <v>39</v>
      </c>
      <c r="J51" s="18" t="str">
        <f t="shared" si="2"/>
        <v>Misc.</v>
      </c>
    </row>
    <row r="52" spans="1:10" s="8" customFormat="1" ht="15">
      <c r="A52" s="7" t="s">
        <v>34</v>
      </c>
      <c r="B52" s="7"/>
      <c r="C52" s="7"/>
      <c r="D52" s="7"/>
      <c r="E52" s="7" t="s">
        <v>128</v>
      </c>
      <c r="F52" s="8">
        <v>3</v>
      </c>
      <c r="J52" s="15" t="str">
        <f t="shared" si="2"/>
        <v>JP1, JP4, JP5 = Pin header 1x3, 2.54 mm</v>
      </c>
    </row>
    <row r="53" spans="1:10" s="26" customFormat="1" ht="15">
      <c r="A53" s="7" t="s">
        <v>152</v>
      </c>
      <c r="B53" s="24" t="s">
        <v>175</v>
      </c>
      <c r="C53" s="24" t="s">
        <v>176</v>
      </c>
      <c r="D53" s="24"/>
      <c r="E53" s="24" t="s">
        <v>127</v>
      </c>
      <c r="F53" s="26">
        <v>1</v>
      </c>
      <c r="G53" s="31">
        <v>1798827</v>
      </c>
      <c r="H53" s="26" t="s">
        <v>174</v>
      </c>
      <c r="J53" s="27" t="str">
        <f t="shared" si="2"/>
        <v>K1 = Pin header 1x6, 1.27 mm</v>
      </c>
    </row>
    <row r="54" spans="1:10" ht="15">
      <c r="A54" s="1" t="s">
        <v>121</v>
      </c>
      <c r="B54" s="1" t="s">
        <v>73</v>
      </c>
      <c r="C54" s="1" t="s">
        <v>119</v>
      </c>
      <c r="D54" s="1" t="s">
        <v>120</v>
      </c>
      <c r="E54" s="1" t="s">
        <v>129</v>
      </c>
      <c r="F54" s="2">
        <v>1</v>
      </c>
      <c r="G54" s="8">
        <v>2112373</v>
      </c>
      <c r="J54" s="15" t="str">
        <f t="shared" si="2"/>
        <v>K6 = USB type B receptacle, right angle</v>
      </c>
    </row>
    <row r="55" spans="1:10" ht="15">
      <c r="A55" s="7" t="s">
        <v>71</v>
      </c>
      <c r="E55" s="1" t="s">
        <v>130</v>
      </c>
      <c r="F55" s="2">
        <v>3</v>
      </c>
      <c r="J55" s="15" t="str">
        <f t="shared" si="2"/>
        <v>JP2, JP3, JP6 = Pin header 1x2, 2.54 mm + jumper</v>
      </c>
    </row>
    <row r="56" spans="1:10" ht="15">
      <c r="A56" s="1" t="s">
        <v>154</v>
      </c>
      <c r="B56" s="1" t="s">
        <v>153</v>
      </c>
      <c r="C56" s="1" t="s">
        <v>157</v>
      </c>
      <c r="E56" s="1" t="s">
        <v>131</v>
      </c>
      <c r="F56" s="2">
        <v>13</v>
      </c>
      <c r="G56" s="2">
        <v>3041440</v>
      </c>
      <c r="J56" s="15" t="str">
        <f t="shared" si="2"/>
        <v>K2, K3, K4, K5, K7, K8, K9, K10, K11, K12, K14, K15, K16 = PCB terminal block, 2-way</v>
      </c>
    </row>
    <row r="57" spans="1:10" ht="15">
      <c r="A57" s="1" t="s">
        <v>93</v>
      </c>
      <c r="F57" s="2">
        <v>1</v>
      </c>
      <c r="J57" s="15" t="str">
        <f t="shared" si="2"/>
        <v>IC socket DIP8</v>
      </c>
    </row>
    <row r="58" spans="1:10" ht="15">
      <c r="A58" s="1" t="s">
        <v>94</v>
      </c>
      <c r="F58" s="2">
        <v>2</v>
      </c>
      <c r="J58" s="15" t="str">
        <f t="shared" si="2"/>
        <v>IC socket DIP14</v>
      </c>
    </row>
    <row r="59" spans="1:10" ht="15">
      <c r="A59" s="1" t="s">
        <v>160</v>
      </c>
      <c r="B59" s="1" t="s">
        <v>158</v>
      </c>
      <c r="C59" s="1" t="s">
        <v>159</v>
      </c>
      <c r="F59" s="2">
        <v>2</v>
      </c>
      <c r="G59" s="2">
        <v>1023034</v>
      </c>
      <c r="J59" s="15" t="str">
        <f t="shared" si="2"/>
        <v>Socket 2x13, 2.54 mm, for IC1</v>
      </c>
    </row>
    <row r="60" spans="1:10" ht="15">
      <c r="A60" s="1" t="s">
        <v>161</v>
      </c>
      <c r="B60" s="1" t="s">
        <v>158</v>
      </c>
      <c r="C60" s="1" t="s">
        <v>159</v>
      </c>
      <c r="F60" s="2">
        <v>1</v>
      </c>
      <c r="G60" s="2">
        <v>1023034</v>
      </c>
      <c r="J60" s="15" t="str">
        <f t="shared" si="2"/>
        <v>Socket 1x4, 2.54 mm, for IC1</v>
      </c>
    </row>
    <row r="61" spans="1:10" ht="15">
      <c r="A61" s="1" t="s">
        <v>136</v>
      </c>
      <c r="B61" s="28" t="s">
        <v>73</v>
      </c>
      <c r="C61" s="21" t="s">
        <v>135</v>
      </c>
      <c r="D61" s="22"/>
      <c r="E61" s="23"/>
      <c r="F61" s="2">
        <v>2</v>
      </c>
      <c r="G61" s="2">
        <v>1710627</v>
      </c>
      <c r="J61" s="15" t="str">
        <f t="shared" si="2"/>
        <v>Heatsink TO-220 21°C/W</v>
      </c>
    </row>
    <row r="62" spans="1:10" ht="15">
      <c r="A62" s="1" t="s">
        <v>145</v>
      </c>
      <c r="B62" s="1" t="s">
        <v>146</v>
      </c>
      <c r="C62" s="1" t="s">
        <v>147</v>
      </c>
      <c r="E62" s="1" t="s">
        <v>148</v>
      </c>
      <c r="F62" s="2">
        <v>3</v>
      </c>
      <c r="G62" s="2">
        <v>2213805</v>
      </c>
      <c r="J62" s="15" t="str">
        <f t="shared" si="2"/>
        <v>RE1, RE2, RE3 = Relay 5V SPST-NO</v>
      </c>
    </row>
    <row r="63" spans="1:10" ht="15">
      <c r="A63" s="1" t="s">
        <v>162</v>
      </c>
      <c r="B63" s="1" t="s">
        <v>163</v>
      </c>
      <c r="C63" s="1" t="s">
        <v>164</v>
      </c>
      <c r="F63" s="2">
        <v>6</v>
      </c>
      <c r="G63" s="2">
        <v>4218176</v>
      </c>
      <c r="J63" s="15" t="str">
        <f t="shared" si="2"/>
        <v>Jumper</v>
      </c>
    </row>
    <row r="64" spans="1:10" ht="15">
      <c r="A64" s="1" t="s">
        <v>170</v>
      </c>
      <c r="B64" s="1" t="s">
        <v>155</v>
      </c>
      <c r="C64" s="1" t="s">
        <v>156</v>
      </c>
      <c r="F64" s="2">
        <v>1</v>
      </c>
      <c r="J64" s="15" t="str">
        <f t="shared" si="2"/>
        <v>PCB 130006-1 v1.1</v>
      </c>
    </row>
    <row r="65" spans="1:10" ht="15">
      <c r="A65"/>
      <c r="J65" s="15" t="str">
        <f t="shared" si="2"/>
        <v/>
      </c>
    </row>
    <row r="66" spans="1:10" ht="15">
      <c r="A66"/>
      <c r="J66" s="15" t="str">
        <f t="shared" si="2"/>
        <v/>
      </c>
    </row>
    <row r="67" ht="15">
      <c r="J67" s="15" t="str">
        <f t="shared" si="2"/>
        <v/>
      </c>
    </row>
    <row r="68" ht="15">
      <c r="J68" s="15" t="str">
        <f t="shared" si="2"/>
        <v/>
      </c>
    </row>
    <row r="69" ht="15">
      <c r="J69" s="15" t="str">
        <f t="shared" si="2"/>
        <v/>
      </c>
    </row>
    <row r="70" spans="1:10" ht="15">
      <c r="A70"/>
      <c r="J70" s="15" t="str">
        <f t="shared" si="2"/>
        <v/>
      </c>
    </row>
    <row r="71" ht="15">
      <c r="J71" s="15" t="str">
        <f t="shared" si="2"/>
        <v/>
      </c>
    </row>
    <row r="72" ht="15">
      <c r="J72" s="15" t="str">
        <f t="shared" si="2"/>
        <v/>
      </c>
    </row>
    <row r="73" ht="15">
      <c r="J73" s="15" t="str">
        <f t="shared" si="2"/>
        <v/>
      </c>
    </row>
    <row r="74" ht="15">
      <c r="J74" s="15" t="str">
        <f t="shared" si="2"/>
        <v/>
      </c>
    </row>
    <row r="75" ht="15">
      <c r="J75" s="15" t="str">
        <f t="shared" si="2"/>
        <v/>
      </c>
    </row>
    <row r="76" ht="15">
      <c r="J76" s="15" t="str">
        <f t="shared" si="2"/>
        <v/>
      </c>
    </row>
    <row r="77" ht="15">
      <c r="J77" s="15" t="str">
        <f t="shared" si="2"/>
        <v/>
      </c>
    </row>
    <row r="78" ht="15">
      <c r="J78" s="15" t="str">
        <f t="shared" si="2"/>
        <v/>
      </c>
    </row>
    <row r="79" ht="15">
      <c r="J79" s="15" t="str">
        <f t="shared" si="2"/>
        <v/>
      </c>
    </row>
    <row r="80" ht="15">
      <c r="J80" s="15" t="str">
        <f t="shared" si="2"/>
        <v/>
      </c>
    </row>
    <row r="81" ht="15">
      <c r="J81" s="15" t="str">
        <f t="shared" si="2"/>
        <v/>
      </c>
    </row>
    <row r="82" ht="15">
      <c r="J82" s="15" t="str">
        <f t="shared" si="2"/>
        <v/>
      </c>
    </row>
    <row r="83" ht="15">
      <c r="J83" s="15" t="str">
        <f t="shared" si="2"/>
        <v/>
      </c>
    </row>
    <row r="84" ht="15">
      <c r="J84" s="15" t="str">
        <f t="shared" si="2"/>
        <v/>
      </c>
    </row>
    <row r="85" ht="15">
      <c r="J85" s="15" t="str">
        <f t="shared" si="2"/>
        <v/>
      </c>
    </row>
    <row r="86" ht="15">
      <c r="J86" s="15" t="str">
        <f t="shared" si="2"/>
        <v/>
      </c>
    </row>
    <row r="87" ht="15">
      <c r="J87" s="15" t="str">
        <f t="shared" si="2"/>
        <v/>
      </c>
    </row>
    <row r="88" ht="15">
      <c r="J88" s="15" t="str">
        <f t="shared" si="2"/>
        <v/>
      </c>
    </row>
    <row r="89" ht="15">
      <c r="J89" s="15" t="str">
        <f t="shared" si="2"/>
        <v/>
      </c>
    </row>
    <row r="90" ht="15">
      <c r="J90" s="15" t="str">
        <f t="shared" si="2"/>
        <v/>
      </c>
    </row>
    <row r="91" ht="15">
      <c r="J91" s="15" t="str">
        <f t="shared" si="2"/>
        <v/>
      </c>
    </row>
    <row r="92" ht="15">
      <c r="J92" s="15" t="str">
        <f t="shared" si="2"/>
        <v/>
      </c>
    </row>
    <row r="93" ht="15">
      <c r="J93" s="15" t="str">
        <f t="shared" si="2"/>
        <v/>
      </c>
    </row>
    <row r="94" ht="15">
      <c r="J94" s="15" t="str">
        <f t="shared" si="2"/>
        <v/>
      </c>
    </row>
    <row r="95" ht="15">
      <c r="J95" s="15" t="str">
        <f t="shared" si="2"/>
        <v/>
      </c>
    </row>
    <row r="96" ht="15">
      <c r="J96" s="15" t="str">
        <f t="shared" si="2"/>
        <v/>
      </c>
    </row>
    <row r="97" ht="15">
      <c r="J97" s="15" t="str">
        <f t="shared" si="2"/>
        <v/>
      </c>
    </row>
    <row r="98" ht="15">
      <c r="J98" s="15" t="str">
        <f aca="true" t="shared" si="6" ref="J98:J130">CONCATENATE(E98,IF(ISBLANK(E98),""," = "),A98)</f>
        <v/>
      </c>
    </row>
    <row r="99" ht="15">
      <c r="J99" s="15" t="str">
        <f t="shared" si="6"/>
        <v/>
      </c>
    </row>
    <row r="100" ht="15">
      <c r="J100" s="15" t="str">
        <f t="shared" si="6"/>
        <v/>
      </c>
    </row>
    <row r="101" ht="15">
      <c r="J101" s="15" t="str">
        <f t="shared" si="6"/>
        <v/>
      </c>
    </row>
    <row r="102" ht="15">
      <c r="J102" s="15" t="str">
        <f t="shared" si="6"/>
        <v/>
      </c>
    </row>
    <row r="103" ht="15">
      <c r="J103" s="15" t="str">
        <f t="shared" si="6"/>
        <v/>
      </c>
    </row>
    <row r="104" ht="15">
      <c r="J104" s="15" t="str">
        <f t="shared" si="6"/>
        <v/>
      </c>
    </row>
    <row r="105" ht="15">
      <c r="J105" s="15" t="str">
        <f t="shared" si="6"/>
        <v/>
      </c>
    </row>
    <row r="106" ht="15">
      <c r="J106" s="15" t="str">
        <f t="shared" si="6"/>
        <v/>
      </c>
    </row>
    <row r="107" ht="15">
      <c r="J107" s="15" t="str">
        <f t="shared" si="6"/>
        <v/>
      </c>
    </row>
    <row r="108" ht="15">
      <c r="J108" s="15" t="str">
        <f t="shared" si="6"/>
        <v/>
      </c>
    </row>
    <row r="109" ht="15">
      <c r="J109" s="15" t="str">
        <f t="shared" si="6"/>
        <v/>
      </c>
    </row>
    <row r="110" ht="15">
      <c r="J110" s="15" t="str">
        <f t="shared" si="6"/>
        <v/>
      </c>
    </row>
    <row r="111" ht="15">
      <c r="J111" s="15" t="str">
        <f t="shared" si="6"/>
        <v/>
      </c>
    </row>
    <row r="112" ht="15">
      <c r="J112" s="15" t="str">
        <f t="shared" si="6"/>
        <v/>
      </c>
    </row>
    <row r="113" ht="15">
      <c r="J113" s="15" t="str">
        <f t="shared" si="6"/>
        <v/>
      </c>
    </row>
    <row r="114" ht="15">
      <c r="J114" s="15" t="str">
        <f t="shared" si="6"/>
        <v/>
      </c>
    </row>
    <row r="115" ht="15">
      <c r="J115" s="15" t="str">
        <f t="shared" si="6"/>
        <v/>
      </c>
    </row>
    <row r="116" ht="15">
      <c r="J116" s="15" t="str">
        <f t="shared" si="6"/>
        <v/>
      </c>
    </row>
    <row r="117" ht="15">
      <c r="J117" s="15" t="str">
        <f t="shared" si="6"/>
        <v/>
      </c>
    </row>
    <row r="118" ht="15">
      <c r="J118" s="15" t="str">
        <f t="shared" si="6"/>
        <v/>
      </c>
    </row>
    <row r="119" ht="15">
      <c r="J119" s="15" t="str">
        <f t="shared" si="6"/>
        <v/>
      </c>
    </row>
    <row r="120" ht="15">
      <c r="J120" s="15" t="str">
        <f t="shared" si="6"/>
        <v/>
      </c>
    </row>
    <row r="121" ht="15">
      <c r="J121" s="15" t="str">
        <f t="shared" si="6"/>
        <v/>
      </c>
    </row>
    <row r="122" ht="15">
      <c r="J122" s="15" t="str">
        <f t="shared" si="6"/>
        <v/>
      </c>
    </row>
    <row r="123" ht="15">
      <c r="J123" s="15" t="str">
        <f t="shared" si="6"/>
        <v/>
      </c>
    </row>
    <row r="124" ht="15">
      <c r="J124" s="15" t="str">
        <f t="shared" si="6"/>
        <v/>
      </c>
    </row>
    <row r="125" ht="15">
      <c r="J125" s="15" t="str">
        <f t="shared" si="6"/>
        <v/>
      </c>
    </row>
    <row r="126" ht="15">
      <c r="J126" s="15" t="str">
        <f t="shared" si="6"/>
        <v/>
      </c>
    </row>
    <row r="127" ht="15">
      <c r="J127" s="15" t="str">
        <f t="shared" si="6"/>
        <v/>
      </c>
    </row>
    <row r="128" ht="15">
      <c r="J128" s="15" t="str">
        <f t="shared" si="6"/>
        <v/>
      </c>
    </row>
    <row r="129" ht="15">
      <c r="J129" s="15" t="str">
        <f t="shared" si="6"/>
        <v/>
      </c>
    </row>
    <row r="130" ht="15">
      <c r="J130" s="15" t="str">
        <f t="shared" si="6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30" t="s">
        <v>12</v>
      </c>
      <c r="B1" s="30"/>
      <c r="C1" s="30"/>
      <c r="D1" s="30"/>
    </row>
    <row r="2" spans="1:4" s="9" customFormat="1" ht="14.85" customHeight="1">
      <c r="A2" s="10" t="s">
        <v>13</v>
      </c>
      <c r="B2" s="11" t="s">
        <v>14</v>
      </c>
      <c r="C2" s="11" t="s">
        <v>15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CPV</dc:creator>
  <cp:keywords/>
  <dc:description/>
  <cp:lastModifiedBy>CPV</cp:lastModifiedBy>
  <cp:lastPrinted>2009-08-03T09:49:46Z</cp:lastPrinted>
  <dcterms:created xsi:type="dcterms:W3CDTF">2009-05-15T08:53:47Z</dcterms:created>
  <dcterms:modified xsi:type="dcterms:W3CDTF">2014-03-31T10:21:49Z</dcterms:modified>
  <cp:category/>
  <cp:version/>
  <cp:contentType/>
  <cp:contentStatus/>
</cp:coreProperties>
</file>