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31" yWindow="510" windowWidth="18600" windowHeight="12900" tabRatio="212" activeTab="0"/>
  </bookViews>
  <sheets>
    <sheet name="BOM" sheetId="1" r:id="rId1"/>
    <sheet name="history" sheetId="2" r:id="rId2"/>
  </sheets>
  <definedNames>
    <definedName name="_xlnm.Print_Area" localSheetId="0">'BOM'!$A$1:$J$42</definedName>
  </definedNames>
  <calcPr fullCalcOnLoad="1"/>
</workbook>
</file>

<file path=xl/sharedStrings.xml><?xml version="1.0" encoding="utf-8"?>
<sst xmlns="http://schemas.openxmlformats.org/spreadsheetml/2006/main" count="114" uniqueCount="94">
  <si>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</si>
  <si>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</si>
  <si>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</si>
  <si>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</si>
  <si>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</si>
  <si>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</si>
  <si>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</si>
  <si>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</si>
  <si>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Inductor / Self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</si>
  <si>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</si>
  <si>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</si>
  <si>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</si>
  <si>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</si>
  <si>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</si>
  <si>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</si>
  <si>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</si>
  <si>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</si>
  <si>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</si>
  <si>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</si>
  <si>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Multicomp</t>
  </si>
  <si>
    <t/>
  </si>
  <si>
    <t>capacitor</t>
  </si>
  <si>
    <t>Elektor</t>
  </si>
  <si>
    <t>S1</t>
  </si>
  <si>
    <t>12BH412-GR</t>
  </si>
  <si>
    <t>Mouser</t>
  </si>
  <si>
    <t>612-EG1213</t>
  </si>
  <si>
    <t>IC1</t>
  </si>
  <si>
    <t>R1</t>
  </si>
  <si>
    <t>MCF 0.25W 10K</t>
  </si>
  <si>
    <t>BOM::140078-1::Electronic Mole Repellent::v1.0</t>
  </si>
  <si>
    <t>EPP-70-120</t>
  </si>
  <si>
    <t>135-910</t>
  </si>
  <si>
    <t>10 kΩ, carbon film, 5%, 0.25W, 250V</t>
  </si>
  <si>
    <t>22 pF, 50 V, C0G/NP0, 2.5 mm pitch</t>
  </si>
  <si>
    <t>MCCHU5220J5</t>
  </si>
  <si>
    <t>EPP-CNP-250</t>
  </si>
  <si>
    <t>537-3634 (multilayer)</t>
  </si>
  <si>
    <t>C1, C2</t>
  </si>
  <si>
    <t>100 nF, 50 V, X7R, 5.08 mm pitch</t>
  </si>
  <si>
    <t>MCRR50104X7RK0050</t>
  </si>
  <si>
    <t>EPP-CNP-508</t>
  </si>
  <si>
    <t>537-3707</t>
  </si>
  <si>
    <t>C3</t>
  </si>
  <si>
    <t>Crystal</t>
  </si>
  <si>
    <t>8 MHz, 18 pF</t>
  </si>
  <si>
    <t>TXC</t>
  </si>
  <si>
    <t>9B-8.000MAAJ-B</t>
  </si>
  <si>
    <t>EPP-HC49</t>
  </si>
  <si>
    <t>693-6955</t>
  </si>
  <si>
    <t>X1</t>
  </si>
  <si>
    <t>Connectors/sockets</t>
  </si>
  <si>
    <t>IC socket, DIP-8</t>
  </si>
  <si>
    <t>2227MC-08-03-18-F1</t>
  </si>
  <si>
    <t>EPP-IC-SOCKET</t>
  </si>
  <si>
    <t>n/a</t>
  </si>
  <si>
    <t>702-0654</t>
  </si>
  <si>
    <t>n/a = IC socket, DIP-8</t>
  </si>
  <si>
    <t>Pin header, breakable, 1 row, 40-way, vertical</t>
  </si>
  <si>
    <t>TE Connectivity</t>
  </si>
  <si>
    <t>4-103321-8</t>
  </si>
  <si>
    <t>EPP-SIL-M-xxx-V</t>
  </si>
  <si>
    <t>681-2058</t>
  </si>
  <si>
    <t>pcb 140078-1</t>
  </si>
  <si>
    <t>9V battery strap Wire Lead</t>
  </si>
  <si>
    <t>Keystone</t>
  </si>
  <si>
    <t>9V</t>
  </si>
  <si>
    <t>K1, K2</t>
  </si>
  <si>
    <t>SWITCH, REED, SPST-NO, 0.5A, 150V</t>
  </si>
  <si>
    <t>Comus</t>
  </si>
  <si>
    <t>2502-2322-020</t>
  </si>
  <si>
    <t>Semiconductors</t>
  </si>
  <si>
    <t>LP2950</t>
  </si>
  <si>
    <t>Texas Instruments</t>
  </si>
  <si>
    <t>TO-92</t>
  </si>
  <si>
    <t>IC2</t>
  </si>
  <si>
    <t>LP2950-30LP</t>
  </si>
  <si>
    <t>PIC12F675</t>
  </si>
  <si>
    <t>Microchip</t>
  </si>
  <si>
    <t>PIC12F675-E/P.</t>
  </si>
  <si>
    <t>DIP-8</t>
  </si>
  <si>
    <t>400Hz Mechanical Buzzer</t>
  </si>
  <si>
    <t>MCKPMB-G2303L-K4096</t>
  </si>
  <si>
    <t>BZ1</t>
  </si>
  <si>
    <t>R1 = 10 kΩ, carbon film, 5%, 0.25W, 250V</t>
  </si>
  <si>
    <t>C1, C2 = 22 pF, 50 V, C0G/NP0, 2.5 mm pitch</t>
  </si>
  <si>
    <t>C3 = 100 nF, 50 V, X7R, 5.08 mm pitch</t>
  </si>
  <si>
    <t>X1 = 8 MHz, 18 pF</t>
  </si>
  <si>
    <t>IC2 = LP2950</t>
  </si>
  <si>
    <t>IC1 = PIC12F675</t>
  </si>
  <si>
    <t>K1, K2 = Pin header, breakable, 1 row, 40-way, vertical</t>
  </si>
  <si>
    <t>S1 = SWITCH, REED, SPST-NO, 0.5A, 150V</t>
  </si>
  <si>
    <t>n/a = 9V battery strap Wire Lead</t>
  </si>
  <si>
    <t>BZ1 = 400Hz Mechanical Buzzer</t>
  </si>
</sst>
</file>

<file path=xl/styles.xml><?xml version="1.0" encoding="utf-8"?>
<styleSheet xmlns="http://schemas.openxmlformats.org/spreadsheetml/2006/main">
  <numFmts count="4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&quot;Ja&quot;;&quot;Ja&quot;;&quot;Nee&quot;"/>
    <numFmt numFmtId="193" formatCode="&quot;Waar&quot;;&quot;Waar&quot;;&quot;Onwaar&quot;"/>
    <numFmt numFmtId="194" formatCode="&quot;Aan&quot;;&quot;Aan&quot;;&quot;Uit&quot;"/>
    <numFmt numFmtId="195" formatCode="[$€-2]\ #.##000_);[Red]\([$€-2]\ #.##000\)"/>
    <numFmt numFmtId="196" formatCode="[$-413]dddd\ d\ mmmm\ yyyy"/>
  </numFmts>
  <fonts count="45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u val="single"/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9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1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4" fontId="0" fillId="0" borderId="0" xfId="0" applyNumberFormat="1" applyFont="1" applyAlignment="1">
      <alignment/>
    </xf>
    <xf numFmtId="0" fontId="9" fillId="0" borderId="0" xfId="0" applyFont="1" applyAlignment="1">
      <alignment vertical="center"/>
    </xf>
    <xf numFmtId="0" fontId="9" fillId="35" borderId="0" xfId="0" applyFont="1" applyFill="1" applyAlignment="1">
      <alignment vertical="center"/>
    </xf>
    <xf numFmtId="0" fontId="2" fillId="33" borderId="0" xfId="0" applyFont="1" applyFill="1" applyAlignment="1">
      <alignment wrapText="1"/>
    </xf>
    <xf numFmtId="0" fontId="8" fillId="33" borderId="0" xfId="0" applyFont="1" applyFill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49" fontId="0" fillId="36" borderId="0" xfId="0" applyNumberFormat="1" applyFill="1" applyAlignment="1">
      <alignment/>
    </xf>
    <xf numFmtId="49" fontId="0" fillId="36" borderId="0" xfId="0" applyNumberFormat="1" applyFont="1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ill="1" applyAlignment="1">
      <alignment/>
    </xf>
    <xf numFmtId="49" fontId="1" fillId="33" borderId="0" xfId="0" applyNumberFormat="1" applyFont="1" applyFill="1" applyAlignment="1">
      <alignment horizontal="left"/>
    </xf>
    <xf numFmtId="0" fontId="5" fillId="37" borderId="12" xfId="0" applyFont="1" applyFill="1" applyBorder="1" applyAlignment="1">
      <alignment vertical="top" wrapText="1"/>
    </xf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2" fillId="33" borderId="0" xfId="0" applyNumberFormat="1" applyFont="1" applyFill="1" applyAlignment="1">
      <alignment/>
    </xf>
    <xf numFmtId="49" fontId="3" fillId="34" borderId="0" xfId="0" applyNumberFormat="1" applyFont="1" applyFill="1" applyAlignment="1">
      <alignment/>
    </xf>
    <xf numFmtId="0" fontId="3" fillId="34" borderId="0" xfId="0" applyFont="1" applyFill="1" applyAlignment="1">
      <alignment/>
    </xf>
    <xf numFmtId="0" fontId="9" fillId="0" borderId="0" xfId="0" applyFont="1" applyAlignment="1">
      <alignment vertical="center"/>
    </xf>
    <xf numFmtId="0" fontId="9" fillId="38" borderId="0" xfId="0" applyFont="1" applyFill="1" applyAlignment="1">
      <alignment vertical="center"/>
    </xf>
    <xf numFmtId="0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tabSelected="1" zoomScale="85" zoomScaleNormal="85" zoomScalePageLayoutView="0" workbookViewId="0" topLeftCell="D1">
      <selection activeCell="K29" sqref="K29"/>
    </sheetView>
  </sheetViews>
  <sheetFormatPr defaultColWidth="11.57421875" defaultRowHeight="12.75"/>
  <cols>
    <col min="1" max="1" width="40.00390625" style="1" customWidth="1"/>
    <col min="2" max="2" width="25.8515625" style="1" customWidth="1"/>
    <col min="3" max="3" width="40.8515625" style="30" customWidth="1"/>
    <col min="4" max="4" width="17.421875" style="1" customWidth="1"/>
    <col min="5" max="5" width="37.57421875" style="1" customWidth="1"/>
    <col min="6" max="6" width="6.00390625" style="2" bestFit="1" customWidth="1"/>
    <col min="7" max="7" width="18.00390625" style="2" customWidth="1"/>
    <col min="8" max="9" width="21.00390625" style="2" customWidth="1"/>
    <col min="10" max="10" width="14.7109375" style="2" customWidth="1"/>
    <col min="11" max="11" width="53.28125" style="2" customWidth="1"/>
    <col min="12" max="12" width="48.7109375" style="2" customWidth="1"/>
    <col min="13" max="16384" width="11.57421875" style="2" customWidth="1"/>
  </cols>
  <sheetData>
    <row r="1" spans="1:12" s="3" customFormat="1" ht="20.25">
      <c r="A1" s="24" t="s">
        <v>30</v>
      </c>
      <c r="B1" s="24"/>
      <c r="C1" s="24"/>
      <c r="D1" s="24"/>
      <c r="E1" s="24"/>
      <c r="F1" s="24"/>
      <c r="L1" s="17" t="s">
        <v>17</v>
      </c>
    </row>
    <row r="2" spans="1:12" s="3" customFormat="1" ht="20.25">
      <c r="A2" s="4" t="s">
        <v>0</v>
      </c>
      <c r="B2" s="4" t="s">
        <v>1</v>
      </c>
      <c r="C2" s="32" t="s">
        <v>2</v>
      </c>
      <c r="D2" s="4" t="s">
        <v>3</v>
      </c>
      <c r="E2" s="4" t="s">
        <v>4</v>
      </c>
      <c r="F2" s="3" t="s">
        <v>15</v>
      </c>
      <c r="G2" s="3" t="s">
        <v>5</v>
      </c>
      <c r="H2" s="3" t="s">
        <v>6</v>
      </c>
      <c r="I2" s="3" t="s">
        <v>25</v>
      </c>
      <c r="J2" s="3" t="s">
        <v>16</v>
      </c>
      <c r="K2" s="3" t="s">
        <v>18</v>
      </c>
      <c r="L2" s="16" t="s">
        <v>18</v>
      </c>
    </row>
    <row r="3" spans="1:12" s="6" customFormat="1" ht="15">
      <c r="A3" s="5" t="s">
        <v>7</v>
      </c>
      <c r="B3" s="5"/>
      <c r="C3" s="33"/>
      <c r="D3" s="5"/>
      <c r="E3" s="5"/>
      <c r="F3" s="6">
        <f>SUM(F4:F6)</f>
        <v>1</v>
      </c>
      <c r="K3" s="15" t="str">
        <f aca="true" t="shared" si="0" ref="K3:K28">CONCATENATE(E3,IF(ISBLANK(E3),""," = "),A3)</f>
        <v>Resistor</v>
      </c>
      <c r="L3" s="6" t="s">
        <v>7</v>
      </c>
    </row>
    <row r="4" spans="1:12" ht="15">
      <c r="A4" s="19" t="s">
        <v>33</v>
      </c>
      <c r="B4" s="19" t="s">
        <v>19</v>
      </c>
      <c r="C4" s="19" t="s">
        <v>29</v>
      </c>
      <c r="D4" s="27" t="s">
        <v>31</v>
      </c>
      <c r="E4" s="18" t="s">
        <v>28</v>
      </c>
      <c r="F4" s="28">
        <v>1</v>
      </c>
      <c r="G4" s="26">
        <v>9339060</v>
      </c>
      <c r="H4" s="28"/>
      <c r="I4" s="28" t="s">
        <v>32</v>
      </c>
      <c r="J4" s="28"/>
      <c r="K4" s="35" t="str">
        <f t="shared" si="0"/>
        <v>R1 = 10 kΩ, carbon film, 5%, 0.25W, 250V</v>
      </c>
      <c r="L4" s="2" t="s">
        <v>84</v>
      </c>
    </row>
    <row r="5" spans="1:12" ht="15">
      <c r="A5" s="19"/>
      <c r="B5" s="19"/>
      <c r="C5" s="19"/>
      <c r="E5" s="18"/>
      <c r="G5"/>
      <c r="K5" s="35">
        <f t="shared" si="0"/>
      </c>
      <c r="L5" s="2" t="s">
        <v>20</v>
      </c>
    </row>
    <row r="6" spans="1:12" ht="15">
      <c r="A6" s="19"/>
      <c r="C6" s="19"/>
      <c r="K6" s="35">
        <f t="shared" si="0"/>
      </c>
      <c r="L6" s="2" t="s">
        <v>20</v>
      </c>
    </row>
    <row r="7" spans="1:12" s="22" customFormat="1" ht="15">
      <c r="A7" s="20" t="s">
        <v>21</v>
      </c>
      <c r="B7" s="20"/>
      <c r="C7" s="20"/>
      <c r="D7" s="20"/>
      <c r="E7" s="21"/>
      <c r="G7" s="23"/>
      <c r="H7" s="23"/>
      <c r="I7" s="23"/>
      <c r="J7" s="23"/>
      <c r="K7" s="36" t="str">
        <f t="shared" si="0"/>
        <v>capacitor</v>
      </c>
      <c r="L7" s="22" t="s">
        <v>21</v>
      </c>
    </row>
    <row r="8" spans="1:12" ht="15">
      <c r="A8" s="30" t="s">
        <v>34</v>
      </c>
      <c r="B8" s="30" t="s">
        <v>19</v>
      </c>
      <c r="C8" s="19" t="s">
        <v>35</v>
      </c>
      <c r="D8" s="30" t="s">
        <v>36</v>
      </c>
      <c r="E8" s="30" t="s">
        <v>38</v>
      </c>
      <c r="F8" s="31">
        <v>2</v>
      </c>
      <c r="G8" s="29">
        <v>9411674</v>
      </c>
      <c r="H8" s="31"/>
      <c r="I8" s="31" t="s">
        <v>37</v>
      </c>
      <c r="J8" s="31"/>
      <c r="K8" s="35" t="str">
        <f t="shared" si="0"/>
        <v>C1, C2 = 22 pF, 50 V, C0G/NP0, 2.5 mm pitch</v>
      </c>
      <c r="L8" s="2" t="s">
        <v>85</v>
      </c>
    </row>
    <row r="9" spans="1:12" ht="15">
      <c r="A9" s="30" t="s">
        <v>39</v>
      </c>
      <c r="B9" s="30" t="s">
        <v>19</v>
      </c>
      <c r="C9" s="19" t="s">
        <v>40</v>
      </c>
      <c r="D9" s="30" t="s">
        <v>41</v>
      </c>
      <c r="E9" s="30" t="s">
        <v>43</v>
      </c>
      <c r="F9" s="31">
        <v>1</v>
      </c>
      <c r="G9" s="29">
        <v>1216440</v>
      </c>
      <c r="H9" s="31"/>
      <c r="I9" s="31" t="s">
        <v>42</v>
      </c>
      <c r="J9" s="31"/>
      <c r="K9" s="35" t="str">
        <f t="shared" si="0"/>
        <v>C3 = 100 nF, 50 V, X7R, 5.08 mm pitch</v>
      </c>
      <c r="L9" s="2" t="s">
        <v>86</v>
      </c>
    </row>
    <row r="10" spans="1:12" ht="14.25" customHeight="1">
      <c r="A10" s="19"/>
      <c r="B10" s="19"/>
      <c r="C10" s="19"/>
      <c r="D10" s="19"/>
      <c r="E10" s="18"/>
      <c r="G10"/>
      <c r="J10"/>
      <c r="K10" s="35">
        <f t="shared" si="0"/>
      </c>
      <c r="L10" s="2" t="s">
        <v>20</v>
      </c>
    </row>
    <row r="11" spans="1:12" ht="14.25" customHeight="1">
      <c r="A11" s="19"/>
      <c r="B11" s="19"/>
      <c r="C11" s="19"/>
      <c r="D11" s="19"/>
      <c r="E11" s="18"/>
      <c r="G11"/>
      <c r="J11"/>
      <c r="K11" s="35">
        <f t="shared" si="0"/>
      </c>
      <c r="L11" s="2" t="s">
        <v>20</v>
      </c>
    </row>
    <row r="12" spans="1:12" s="6" customFormat="1" ht="15">
      <c r="A12" s="5" t="s">
        <v>8</v>
      </c>
      <c r="B12" s="5"/>
      <c r="C12" s="33"/>
      <c r="D12" s="5"/>
      <c r="E12" s="5"/>
      <c r="F12" s="6">
        <f>SUM(F13:F13)</f>
        <v>0</v>
      </c>
      <c r="K12" s="36" t="str">
        <f t="shared" si="0"/>
        <v>Inductor / Self</v>
      </c>
      <c r="L12" s="6" t="s">
        <v>8</v>
      </c>
    </row>
    <row r="13" spans="11:12" ht="15">
      <c r="K13" s="35">
        <f t="shared" si="0"/>
      </c>
      <c r="L13" s="2" t="s">
        <v>20</v>
      </c>
    </row>
    <row r="14" spans="1:12" s="34" customFormat="1" ht="15">
      <c r="A14" s="33" t="s">
        <v>44</v>
      </c>
      <c r="B14" s="33"/>
      <c r="C14" s="33"/>
      <c r="D14" s="33"/>
      <c r="E14" s="33"/>
      <c r="F14" s="34">
        <f>SUM(F15:F15)</f>
        <v>1</v>
      </c>
      <c r="K14" s="36" t="str">
        <f t="shared" si="0"/>
        <v>Crystal</v>
      </c>
      <c r="L14" s="34" t="s">
        <v>44</v>
      </c>
    </row>
    <row r="15" spans="1:12" ht="15">
      <c r="A15" s="30" t="s">
        <v>45</v>
      </c>
      <c r="B15" s="30" t="s">
        <v>46</v>
      </c>
      <c r="C15" s="30" t="s">
        <v>47</v>
      </c>
      <c r="D15" s="30" t="s">
        <v>48</v>
      </c>
      <c r="E15" s="30" t="s">
        <v>50</v>
      </c>
      <c r="F15" s="31">
        <v>1</v>
      </c>
      <c r="G15" s="31">
        <v>1842268</v>
      </c>
      <c r="H15" s="31"/>
      <c r="I15" s="31" t="s">
        <v>49</v>
      </c>
      <c r="J15" s="31"/>
      <c r="K15" s="35" t="str">
        <f t="shared" si="0"/>
        <v>X1 = 8 MHz, 18 pF</v>
      </c>
      <c r="L15" s="2" t="s">
        <v>87</v>
      </c>
    </row>
    <row r="16" spans="1:12" s="34" customFormat="1" ht="15">
      <c r="A16" s="33" t="s">
        <v>71</v>
      </c>
      <c r="B16" s="33"/>
      <c r="C16" s="33"/>
      <c r="D16" s="33"/>
      <c r="E16" s="33"/>
      <c r="F16" s="34">
        <f>SUM(F17:F18)</f>
        <v>2</v>
      </c>
      <c r="K16" s="36" t="str">
        <f t="shared" si="0"/>
        <v>Semiconductors</v>
      </c>
      <c r="L16" s="34" t="s">
        <v>71</v>
      </c>
    </row>
    <row r="17" spans="1:12" s="31" customFormat="1" ht="15">
      <c r="A17" t="s">
        <v>72</v>
      </c>
      <c r="B17" s="30" t="s">
        <v>73</v>
      </c>
      <c r="C17" t="s">
        <v>76</v>
      </c>
      <c r="D17" s="30" t="s">
        <v>74</v>
      </c>
      <c r="E17" s="30" t="s">
        <v>75</v>
      </c>
      <c r="F17" s="31">
        <v>1</v>
      </c>
      <c r="G17" s="37">
        <v>2078559</v>
      </c>
      <c r="K17" s="35" t="str">
        <f t="shared" si="0"/>
        <v>IC2 = LP2950</v>
      </c>
      <c r="L17" s="31" t="s">
        <v>88</v>
      </c>
    </row>
    <row r="18" spans="1:12" s="31" customFormat="1" ht="15">
      <c r="A18" s="29" t="s">
        <v>77</v>
      </c>
      <c r="B18" s="30" t="s">
        <v>78</v>
      </c>
      <c r="C18" t="s">
        <v>79</v>
      </c>
      <c r="D18" s="30" t="s">
        <v>80</v>
      </c>
      <c r="E18" s="30" t="s">
        <v>27</v>
      </c>
      <c r="F18" s="31">
        <v>1</v>
      </c>
      <c r="G18">
        <v>1292254</v>
      </c>
      <c r="K18" s="35" t="str">
        <f t="shared" si="0"/>
        <v>IC1 = PIC12F675</v>
      </c>
      <c r="L18" s="31" t="s">
        <v>89</v>
      </c>
    </row>
    <row r="19" spans="1:12" s="6" customFormat="1" ht="15">
      <c r="A19" s="5" t="s">
        <v>51</v>
      </c>
      <c r="B19" s="5"/>
      <c r="C19" s="33"/>
      <c r="D19" s="5"/>
      <c r="E19" s="5"/>
      <c r="F19" s="6">
        <f>SUM(F20:F21)</f>
        <v>2</v>
      </c>
      <c r="K19" s="36" t="str">
        <f t="shared" si="0"/>
        <v>Connectors/sockets</v>
      </c>
      <c r="L19" s="6" t="s">
        <v>51</v>
      </c>
    </row>
    <row r="20" spans="1:12" ht="15">
      <c r="A20" s="18" t="s">
        <v>52</v>
      </c>
      <c r="B20" s="19" t="s">
        <v>19</v>
      </c>
      <c r="C20" s="19" t="s">
        <v>53</v>
      </c>
      <c r="D20" s="19" t="s">
        <v>54</v>
      </c>
      <c r="E20" s="30" t="s">
        <v>55</v>
      </c>
      <c r="F20" s="31">
        <v>1</v>
      </c>
      <c r="G20" s="29">
        <v>1103844</v>
      </c>
      <c r="H20" s="29"/>
      <c r="I20" s="29" t="s">
        <v>56</v>
      </c>
      <c r="J20" s="29"/>
      <c r="K20" s="35" t="str">
        <f t="shared" si="0"/>
        <v>n/a = IC socket, DIP-8</v>
      </c>
      <c r="L20" s="2" t="s">
        <v>57</v>
      </c>
    </row>
    <row r="21" spans="1:12" ht="15">
      <c r="A21" s="18" t="s">
        <v>58</v>
      </c>
      <c r="B21" s="19" t="s">
        <v>59</v>
      </c>
      <c r="C21" s="19" t="s">
        <v>60</v>
      </c>
      <c r="D21" s="19" t="s">
        <v>61</v>
      </c>
      <c r="E21" s="30" t="s">
        <v>67</v>
      </c>
      <c r="F21" s="31">
        <v>1</v>
      </c>
      <c r="G21" s="29">
        <v>1098454</v>
      </c>
      <c r="H21" s="29"/>
      <c r="I21" s="29" t="s">
        <v>62</v>
      </c>
      <c r="J21" s="29"/>
      <c r="K21" s="35" t="str">
        <f t="shared" si="0"/>
        <v>K1, K2 = Pin header, breakable, 1 row, 40-way, vertical</v>
      </c>
      <c r="L21" s="2" t="s">
        <v>90</v>
      </c>
    </row>
    <row r="22" spans="1:12" s="6" customFormat="1" ht="15">
      <c r="A22" s="5" t="s">
        <v>9</v>
      </c>
      <c r="B22" s="5"/>
      <c r="C22" s="33"/>
      <c r="D22" s="5"/>
      <c r="E22" s="5"/>
      <c r="K22" s="36" t="str">
        <f t="shared" si="0"/>
        <v>Other</v>
      </c>
      <c r="L22" s="6" t="s">
        <v>9</v>
      </c>
    </row>
    <row r="23" spans="1:12" ht="15">
      <c r="A23" s="19" t="s">
        <v>68</v>
      </c>
      <c r="B23" s="19" t="s">
        <v>69</v>
      </c>
      <c r="C23" t="s">
        <v>70</v>
      </c>
      <c r="E23" s="19" t="s">
        <v>23</v>
      </c>
      <c r="F23" s="2">
        <v>1</v>
      </c>
      <c r="G23">
        <v>2409189</v>
      </c>
      <c r="I23" t="s">
        <v>26</v>
      </c>
      <c r="K23" s="35" t="str">
        <f t="shared" si="0"/>
        <v>S1 = SWITCH, REED, SPST-NO, 0.5A, 150V</v>
      </c>
      <c r="L23" s="2" t="s">
        <v>91</v>
      </c>
    </row>
    <row r="24" spans="1:12" ht="15">
      <c r="A24" s="19" t="s">
        <v>64</v>
      </c>
      <c r="B24" s="19" t="s">
        <v>65</v>
      </c>
      <c r="C24" s="19">
        <v>2239</v>
      </c>
      <c r="D24" s="1" t="s">
        <v>66</v>
      </c>
      <c r="E24" s="19" t="s">
        <v>55</v>
      </c>
      <c r="F24" s="2">
        <v>1</v>
      </c>
      <c r="G24" s="29">
        <v>1040800</v>
      </c>
      <c r="I24" t="s">
        <v>24</v>
      </c>
      <c r="K24" s="35" t="str">
        <f t="shared" si="0"/>
        <v>n/a = 9V battery strap Wire Lead</v>
      </c>
      <c r="L24" s="2" t="s">
        <v>92</v>
      </c>
    </row>
    <row r="25" spans="1:12" s="31" customFormat="1" ht="15">
      <c r="A25" s="19" t="s">
        <v>81</v>
      </c>
      <c r="B25" s="19" t="s">
        <v>19</v>
      </c>
      <c r="C25" t="s">
        <v>82</v>
      </c>
      <c r="D25" s="30"/>
      <c r="E25" s="19" t="s">
        <v>83</v>
      </c>
      <c r="F25" s="31">
        <v>1</v>
      </c>
      <c r="G25">
        <v>1800983</v>
      </c>
      <c r="I25" s="29"/>
      <c r="K25" s="35" t="str">
        <f t="shared" si="0"/>
        <v>BZ1 = 400Hz Mechanical Buzzer</v>
      </c>
      <c r="L25" s="31" t="s">
        <v>93</v>
      </c>
    </row>
    <row r="26" spans="1:12" s="6" customFormat="1" ht="15">
      <c r="A26" s="5" t="s">
        <v>10</v>
      </c>
      <c r="B26" s="5"/>
      <c r="C26" s="33"/>
      <c r="D26" s="5"/>
      <c r="E26" s="5"/>
      <c r="K26" s="36" t="str">
        <f t="shared" si="0"/>
        <v>Misc.</v>
      </c>
      <c r="L26" s="6" t="s">
        <v>10</v>
      </c>
    </row>
    <row r="27" spans="1:12" ht="15">
      <c r="A27" s="1" t="s">
        <v>63</v>
      </c>
      <c r="B27" s="1" t="s">
        <v>22</v>
      </c>
      <c r="K27" s="35" t="str">
        <f t="shared" si="0"/>
        <v>pcb 140078-1</v>
      </c>
      <c r="L27" s="2" t="s">
        <v>63</v>
      </c>
    </row>
    <row r="28" spans="7:11" ht="15">
      <c r="G28" s="7"/>
      <c r="K28" s="35">
        <f t="shared" si="0"/>
      </c>
    </row>
    <row r="29" ht="15">
      <c r="K29" s="14">
        <f aca="true" t="shared" si="1" ref="K29:K56">CONCATENATE(E29,IF(ISBLANK(E29),""," = "),A29)</f>
      </c>
    </row>
    <row r="30" ht="15">
      <c r="K30" s="14">
        <f t="shared" si="1"/>
      </c>
    </row>
    <row r="31" ht="15">
      <c r="K31" s="14">
        <f t="shared" si="1"/>
      </c>
    </row>
    <row r="32" ht="15">
      <c r="K32" s="14">
        <f t="shared" si="1"/>
      </c>
    </row>
    <row r="33" ht="15">
      <c r="K33" s="14">
        <f t="shared" si="1"/>
      </c>
    </row>
    <row r="34" ht="15">
      <c r="K34" s="14">
        <f t="shared" si="1"/>
      </c>
    </row>
    <row r="35" ht="15">
      <c r="K35" s="14">
        <f t="shared" si="1"/>
      </c>
    </row>
    <row r="36" ht="15">
      <c r="K36" s="14">
        <f t="shared" si="1"/>
      </c>
    </row>
    <row r="37" spans="1:11" ht="15">
      <c r="A37"/>
      <c r="K37" s="14">
        <f t="shared" si="1"/>
      </c>
    </row>
    <row r="38" spans="1:11" ht="15">
      <c r="A38"/>
      <c r="K38" s="14">
        <f t="shared" si="1"/>
      </c>
    </row>
    <row r="39" spans="1:11" ht="15">
      <c r="A39"/>
      <c r="K39" s="14">
        <f t="shared" si="1"/>
      </c>
    </row>
    <row r="40" spans="1:11" ht="15">
      <c r="A40"/>
      <c r="K40" s="14">
        <f t="shared" si="1"/>
      </c>
    </row>
    <row r="41" spans="1:11" ht="15">
      <c r="A41"/>
      <c r="K41" s="14">
        <f t="shared" si="1"/>
      </c>
    </row>
    <row r="42" ht="15">
      <c r="K42" s="14">
        <f t="shared" si="1"/>
      </c>
    </row>
    <row r="43" ht="15">
      <c r="K43" s="14">
        <f t="shared" si="1"/>
      </c>
    </row>
    <row r="44" ht="15">
      <c r="K44" s="14">
        <f t="shared" si="1"/>
      </c>
    </row>
    <row r="45" spans="1:11" ht="15">
      <c r="A45"/>
      <c r="K45" s="14">
        <f t="shared" si="1"/>
      </c>
    </row>
    <row r="46" ht="15">
      <c r="K46" s="14">
        <f t="shared" si="1"/>
      </c>
    </row>
    <row r="47" ht="15">
      <c r="K47" s="14">
        <f t="shared" si="1"/>
      </c>
    </row>
    <row r="48" ht="15">
      <c r="K48" s="14">
        <f t="shared" si="1"/>
      </c>
    </row>
    <row r="49" ht="15">
      <c r="K49" s="14">
        <f t="shared" si="1"/>
      </c>
    </row>
    <row r="50" ht="15">
      <c r="K50" s="14">
        <f t="shared" si="1"/>
      </c>
    </row>
    <row r="51" ht="15">
      <c r="K51" s="14">
        <f t="shared" si="1"/>
      </c>
    </row>
    <row r="52" ht="15">
      <c r="K52" s="14">
        <f t="shared" si="1"/>
      </c>
    </row>
    <row r="53" ht="15">
      <c r="K53" s="14">
        <f t="shared" si="1"/>
      </c>
    </row>
    <row r="54" ht="15">
      <c r="K54" s="14">
        <f t="shared" si="1"/>
      </c>
    </row>
    <row r="55" ht="15">
      <c r="K55" s="14">
        <f t="shared" si="1"/>
      </c>
    </row>
    <row r="56" ht="15">
      <c r="K56" s="14">
        <f t="shared" si="1"/>
      </c>
    </row>
    <row r="57" ht="15">
      <c r="K57" s="14">
        <f aca="true" t="shared" si="2" ref="K57:K88">CONCATENATE(E57,IF(ISBLANK(E57),""," = "),A57)</f>
      </c>
    </row>
    <row r="58" ht="15">
      <c r="K58" s="14">
        <f t="shared" si="2"/>
      </c>
    </row>
    <row r="59" ht="15">
      <c r="K59" s="14">
        <f t="shared" si="2"/>
      </c>
    </row>
    <row r="60" ht="15">
      <c r="K60" s="14">
        <f t="shared" si="2"/>
      </c>
    </row>
    <row r="61" ht="15">
      <c r="K61" s="14">
        <f t="shared" si="2"/>
      </c>
    </row>
    <row r="62" ht="15">
      <c r="K62" s="14">
        <f t="shared" si="2"/>
      </c>
    </row>
    <row r="63" ht="15">
      <c r="K63" s="14">
        <f t="shared" si="2"/>
      </c>
    </row>
    <row r="64" ht="15">
      <c r="K64" s="14">
        <f t="shared" si="2"/>
      </c>
    </row>
    <row r="65" ht="15">
      <c r="K65" s="14">
        <f t="shared" si="2"/>
      </c>
    </row>
    <row r="66" ht="15">
      <c r="K66" s="14">
        <f t="shared" si="2"/>
      </c>
    </row>
    <row r="67" ht="15">
      <c r="K67" s="14">
        <f t="shared" si="2"/>
      </c>
    </row>
    <row r="68" ht="15">
      <c r="K68" s="14">
        <f t="shared" si="2"/>
      </c>
    </row>
    <row r="69" ht="15">
      <c r="K69" s="14">
        <f t="shared" si="2"/>
      </c>
    </row>
    <row r="70" ht="15">
      <c r="K70" s="14">
        <f t="shared" si="2"/>
      </c>
    </row>
    <row r="71" ht="15">
      <c r="K71" s="14">
        <f t="shared" si="2"/>
      </c>
    </row>
    <row r="72" ht="15">
      <c r="K72" s="14">
        <f t="shared" si="2"/>
      </c>
    </row>
    <row r="73" ht="15">
      <c r="K73" s="14">
        <f t="shared" si="2"/>
      </c>
    </row>
    <row r="74" ht="15">
      <c r="K74" s="14">
        <f t="shared" si="2"/>
      </c>
    </row>
    <row r="75" ht="15">
      <c r="K75" s="14">
        <f t="shared" si="2"/>
      </c>
    </row>
    <row r="76" ht="15">
      <c r="K76" s="14">
        <f t="shared" si="2"/>
      </c>
    </row>
    <row r="77" ht="15">
      <c r="K77" s="14">
        <f t="shared" si="2"/>
      </c>
    </row>
    <row r="78" ht="15">
      <c r="K78" s="14">
        <f t="shared" si="2"/>
      </c>
    </row>
    <row r="79" ht="15">
      <c r="K79" s="14">
        <f t="shared" si="2"/>
      </c>
    </row>
    <row r="80" ht="15">
      <c r="K80" s="14">
        <f t="shared" si="2"/>
      </c>
    </row>
    <row r="81" ht="15">
      <c r="K81" s="14">
        <f t="shared" si="2"/>
      </c>
    </row>
    <row r="82" ht="15">
      <c r="K82" s="14">
        <f t="shared" si="2"/>
      </c>
    </row>
    <row r="83" ht="15">
      <c r="K83" s="14">
        <f t="shared" si="2"/>
      </c>
    </row>
    <row r="84" ht="15">
      <c r="K84" s="14">
        <f t="shared" si="2"/>
      </c>
    </row>
    <row r="85" ht="15">
      <c r="K85" s="14">
        <f t="shared" si="2"/>
      </c>
    </row>
    <row r="86" ht="15">
      <c r="K86" s="14">
        <f t="shared" si="2"/>
      </c>
    </row>
    <row r="87" ht="15">
      <c r="K87" s="14">
        <f t="shared" si="2"/>
      </c>
    </row>
    <row r="88" ht="15">
      <c r="K88" s="14">
        <f t="shared" si="2"/>
      </c>
    </row>
    <row r="89" ht="15">
      <c r="K89" s="14">
        <f aca="true" t="shared" si="3" ref="K89:K105">CONCATENATE(E89,IF(ISBLANK(E89),""," = "),A89)</f>
      </c>
    </row>
    <row r="90" ht="15">
      <c r="K90" s="14">
        <f t="shared" si="3"/>
      </c>
    </row>
    <row r="91" ht="15">
      <c r="K91" s="14">
        <f t="shared" si="3"/>
      </c>
    </row>
    <row r="92" ht="15">
      <c r="K92" s="14">
        <f t="shared" si="3"/>
      </c>
    </row>
    <row r="93" ht="15">
      <c r="K93" s="14">
        <f t="shared" si="3"/>
      </c>
    </row>
    <row r="94" ht="15">
      <c r="K94" s="14">
        <f t="shared" si="3"/>
      </c>
    </row>
    <row r="95" ht="15">
      <c r="K95" s="14">
        <f t="shared" si="3"/>
      </c>
    </row>
    <row r="96" ht="15">
      <c r="K96" s="14">
        <f t="shared" si="3"/>
      </c>
    </row>
    <row r="97" ht="15">
      <c r="K97" s="14">
        <f t="shared" si="3"/>
      </c>
    </row>
    <row r="98" ht="15">
      <c r="K98" s="14">
        <f t="shared" si="3"/>
      </c>
    </row>
    <row r="99" ht="15">
      <c r="K99" s="14">
        <f t="shared" si="3"/>
      </c>
    </row>
    <row r="100" ht="15">
      <c r="K100" s="14">
        <f t="shared" si="3"/>
      </c>
    </row>
    <row r="101" ht="15">
      <c r="K101" s="14">
        <f t="shared" si="3"/>
      </c>
    </row>
    <row r="102" ht="15">
      <c r="K102" s="14">
        <f t="shared" si="3"/>
      </c>
    </row>
    <row r="103" ht="15">
      <c r="K103" s="14">
        <f t="shared" si="3"/>
      </c>
    </row>
    <row r="104" ht="15">
      <c r="K104" s="14">
        <f t="shared" si="3"/>
      </c>
    </row>
    <row r="105" ht="15">
      <c r="K105" s="14">
        <f t="shared" si="3"/>
      </c>
    </row>
  </sheetData>
  <sheetProtection/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"/>
  <sheetViews>
    <sheetView zoomScalePageLayoutView="0"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8" customFormat="1" ht="16.5" customHeight="1">
      <c r="A1" s="25" t="s">
        <v>11</v>
      </c>
      <c r="B1" s="25"/>
      <c r="C1" s="25"/>
      <c r="D1" s="25"/>
    </row>
    <row r="2" spans="1:4" s="8" customFormat="1" ht="14.25" customHeight="1">
      <c r="A2" s="9" t="s">
        <v>12</v>
      </c>
      <c r="B2" s="10" t="s">
        <v>13</v>
      </c>
      <c r="C2" s="10" t="s">
        <v>14</v>
      </c>
      <c r="D2" s="10" t="s">
        <v>0</v>
      </c>
    </row>
    <row r="3" spans="1:4" ht="12.75">
      <c r="A3" s="11"/>
      <c r="B3" s="12"/>
      <c r="C3" s="12"/>
      <c r="D3" s="12"/>
    </row>
    <row r="4" spans="1:4" ht="12.75">
      <c r="A4" s="11"/>
      <c r="B4" s="12"/>
      <c r="C4" s="12"/>
      <c r="D4" s="12"/>
    </row>
    <row r="5" ht="12.75">
      <c r="A5" s="13"/>
    </row>
    <row r="6" ht="12.75">
      <c r="A6" s="13"/>
    </row>
  </sheetData>
  <sheetProtection/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Ruben van Leeuwen</cp:lastModifiedBy>
  <cp:lastPrinted>2014-03-05T14:47:45Z</cp:lastPrinted>
  <dcterms:created xsi:type="dcterms:W3CDTF">2009-05-15T08:53:47Z</dcterms:created>
  <dcterms:modified xsi:type="dcterms:W3CDTF">2014-05-20T12:31:23Z</dcterms:modified>
  <cp:category/>
  <cp:version/>
  <cp:contentType/>
  <cp:contentStatus/>
</cp:coreProperties>
</file>