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'BOM'!$A$1:$I$76</definedName>
  </definedNames>
  <calcPr calcId="145621"/>
</workbook>
</file>

<file path=xl/sharedStrings.xml><?xml version="1.0" encoding="utf-8"?>
<sst xmlns="http://schemas.openxmlformats.org/spreadsheetml/2006/main" count="288" uniqueCount="221">
  <si>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</si>
  <si>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</si>
  <si>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</si>
  <si>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</si>
  <si>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</si>
  <si>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</si>
  <si>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</si>
  <si>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</si>
  <si>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</si>
  <si>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</si>
  <si>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</si>
  <si>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</si>
  <si>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</si>
  <si>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</si>
  <si>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</si>
  <si>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</si>
  <si>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</si>
  <si>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</si>
  <si>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</si>
  <si>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10 kΩ, 0W25, 1 %, SMD 1206</t>
  </si>
  <si>
    <t>Multicomp</t>
  </si>
  <si>
    <t>MCMR12X1002FTL</t>
  </si>
  <si>
    <t>MMELF-LL</t>
  </si>
  <si>
    <t>1 MΩ, 0W25, 1 %, SMD 1206</t>
  </si>
  <si>
    <t>Welwyn</t>
  </si>
  <si>
    <t>WCR1206-1M0FI</t>
  </si>
  <si>
    <t>R2,R53,R54</t>
  </si>
  <si>
    <t>100 kΩ, 0W25, 1 %, SMD 1206</t>
  </si>
  <si>
    <t>MCMR12X1003FTL</t>
  </si>
  <si>
    <t>22 kΩ, 0W25, 1 %, SMD 1206</t>
  </si>
  <si>
    <t>MCMR12X2202FTL</t>
  </si>
  <si>
    <t>68 kΩ, 0W25, 1 %, SMD 1206</t>
  </si>
  <si>
    <t>Vishay Draloric</t>
  </si>
  <si>
    <t>CRCW120668K0FKEA</t>
  </si>
  <si>
    <t>R7,R8</t>
  </si>
  <si>
    <t>220 Ω, 0W25, 1 %, SMD 1206</t>
  </si>
  <si>
    <t>CRCW1206220RFKEA</t>
  </si>
  <si>
    <t>150 kΩ, 0W25, 1 %, SMD 1206</t>
  </si>
  <si>
    <t>MCSR12X1503FTL</t>
  </si>
  <si>
    <t>R11,R17</t>
  </si>
  <si>
    <t>330 kΩ, 0W25, 1 %, SMD 1206</t>
  </si>
  <si>
    <t>WCR1206-330KFI</t>
  </si>
  <si>
    <t>R12,R16</t>
  </si>
  <si>
    <t>47 kΩ, 0W25, 1 %, SMD 1206</t>
  </si>
  <si>
    <t>WCR1206-47KFI</t>
  </si>
  <si>
    <t>R13,R18</t>
  </si>
  <si>
    <t>4k7, 0W25, 1 %, SMD 1206</t>
  </si>
  <si>
    <t>MCSR12X4701FTL</t>
  </si>
  <si>
    <t>2k2, 0W25, 1 %, SMD 1206</t>
  </si>
  <si>
    <t>MCMR12X2201FTL</t>
  </si>
  <si>
    <t>R23,R28,R45</t>
  </si>
  <si>
    <t>560 Ω, 0W25, 1 %, SMD 1206</t>
  </si>
  <si>
    <t>MCMR12X5600FTL</t>
  </si>
  <si>
    <t>R24</t>
  </si>
  <si>
    <t>6k8, 0W25, 1 %, SMD 1206</t>
  </si>
  <si>
    <t>Yageo (Phycomp)</t>
  </si>
  <si>
    <t>RC1206FR-076K8L</t>
  </si>
  <si>
    <t>R25,R26,R44,R46</t>
  </si>
  <si>
    <t>15 kΩ, 0W25, 1 %, SMD 1206</t>
  </si>
  <si>
    <t>MCSR12X1502FTL</t>
  </si>
  <si>
    <t>R27</t>
  </si>
  <si>
    <t>1 kΩ, 0W25, 1 %, SMD 1206</t>
  </si>
  <si>
    <t>MCMR12X1001FTL</t>
  </si>
  <si>
    <t>WCR1206-2M2FI</t>
  </si>
  <si>
    <t>2M2,  0W25, 1 %, SMD 1206</t>
  </si>
  <si>
    <t>R32,R33</t>
  </si>
  <si>
    <t>Alps</t>
  </si>
  <si>
    <t>RK1631110TV6</t>
  </si>
  <si>
    <t>3RP/1610N-2</t>
  </si>
  <si>
    <t>P1,P4</t>
  </si>
  <si>
    <t>249-9250</t>
  </si>
  <si>
    <t>RK1631210AY6</t>
  </si>
  <si>
    <t>P2</t>
  </si>
  <si>
    <t>249-9317</t>
  </si>
  <si>
    <t>3RP/1610G-2</t>
  </si>
  <si>
    <t>RK1631210AY7</t>
  </si>
  <si>
    <t>P3</t>
  </si>
  <si>
    <t>249-9294</t>
  </si>
  <si>
    <t>Vishay Sfernice</t>
  </si>
  <si>
    <t>T73YP103KT20</t>
  </si>
  <si>
    <t>BOURNS_3362R</t>
  </si>
  <si>
    <t>P5,P6</t>
  </si>
  <si>
    <t>50 kΩ, 0W1, 20 %, lin., pot., dual, lead spacing 5 mm</t>
  </si>
  <si>
    <t>50 kΩ, 0W1, 20 %, lin., pot., single, lead spacing 5 mm</t>
  </si>
  <si>
    <t>10 kΩ, 0W1, 20 %, lin., pot. dual, lead spacing 5 mm</t>
  </si>
  <si>
    <t>Bourns</t>
  </si>
  <si>
    <t>3362P-1-104LF</t>
  </si>
  <si>
    <t>P7,P8</t>
  </si>
  <si>
    <t>alternative P5,P6</t>
  </si>
  <si>
    <t>3362P-1-103LF</t>
  </si>
  <si>
    <t>220 nF, 50 V, 10 %, X7R, SMD 1206</t>
  </si>
  <si>
    <t>MC1206B224K500CT</t>
  </si>
  <si>
    <t>1206MI</t>
  </si>
  <si>
    <t>470 pF, 50 V, 10 %, X7R, SMD 1206</t>
  </si>
  <si>
    <t>MC1206B471K500CT</t>
  </si>
  <si>
    <t>C3</t>
  </si>
  <si>
    <t>10 nF, 50 V, 10 %, X7R, SMD 1206</t>
  </si>
  <si>
    <t>MCSH31B103K500CT</t>
  </si>
  <si>
    <t>C4</t>
  </si>
  <si>
    <t>MCSH31B104K500CT</t>
  </si>
  <si>
    <t>100 nF, 50 V, 10 %, X7R, SMD 1206</t>
  </si>
  <si>
    <t>C16</t>
  </si>
  <si>
    <t>47 nF, 50 V, 10 %, X7R, SMD 1206</t>
  </si>
  <si>
    <t>MCSH31B473K500CT</t>
  </si>
  <si>
    <t>C17,C19</t>
  </si>
  <si>
    <t>ES-5SM</t>
  </si>
  <si>
    <t>C2</t>
  </si>
  <si>
    <t>MCRH100V106M6.3X11</t>
  </si>
  <si>
    <t>C6,C18</t>
  </si>
  <si>
    <t>MCNP100V225M6.3X11</t>
  </si>
  <si>
    <t>C7</t>
  </si>
  <si>
    <t>10 µF, 100 V, 20 %, lead spacing 2.5 mm, diam 6.3 mm max.</t>
  </si>
  <si>
    <t>2µ2, 100 V, 20 %, lead spacing 2.5 mm, diam. 6.3 mm max.</t>
  </si>
  <si>
    <t>Semiconductor</t>
  </si>
  <si>
    <t>unknown</t>
  </si>
  <si>
    <t>OA90 (or D9B(Sov.)/OA191/MD276/D311/1N60/OA1161)</t>
  </si>
  <si>
    <t>OA90</t>
  </si>
  <si>
    <t>D-15</t>
  </si>
  <si>
    <t>D1,D2</t>
  </si>
  <si>
    <t>1N914ATR</t>
  </si>
  <si>
    <t>D3,D4</t>
  </si>
  <si>
    <t>704-4004</t>
  </si>
  <si>
    <t>Fairchild</t>
  </si>
  <si>
    <t>NXP</t>
  </si>
  <si>
    <t>BZX-C2V4</t>
  </si>
  <si>
    <t>D-10</t>
  </si>
  <si>
    <t>D5</t>
  </si>
  <si>
    <t>2PIN254</t>
  </si>
  <si>
    <t>LED1</t>
  </si>
  <si>
    <t>Avago Technologies</t>
  </si>
  <si>
    <t>HLMP-3316</t>
  </si>
  <si>
    <t>BF545A,215</t>
  </si>
  <si>
    <t>626-2327</t>
  </si>
  <si>
    <t>1N914A, DO-35</t>
  </si>
  <si>
    <t>BZX79-C2V4, DO-35</t>
  </si>
  <si>
    <t>Texas Instruments</t>
  </si>
  <si>
    <t>SO-08</t>
  </si>
  <si>
    <t>IC1</t>
  </si>
  <si>
    <t>TLC272CD</t>
  </si>
  <si>
    <t>LM385Z-2.5</t>
  </si>
  <si>
    <t>TO92</t>
  </si>
  <si>
    <t>IC2</t>
  </si>
  <si>
    <t>LM13700M/NOPB</t>
  </si>
  <si>
    <t>SO16</t>
  </si>
  <si>
    <t>IC3</t>
  </si>
  <si>
    <t>LM385Z-2.5, TO-92</t>
  </si>
  <si>
    <t>BF545A, SMD SOT-23</t>
  </si>
  <si>
    <t>Led red 3 mm through hole</t>
  </si>
  <si>
    <t>TLC271CD</t>
  </si>
  <si>
    <t>IC4</t>
  </si>
  <si>
    <t>TLC272CD, SMD SOIC-8</t>
  </si>
  <si>
    <t>LM13700M/NOPB, SMD SOIC-16</t>
  </si>
  <si>
    <t>TLC271CD, SMD SOIC-8</t>
  </si>
  <si>
    <t>TLC274CD</t>
  </si>
  <si>
    <t>TLC274CD, SMD SOIC-14</t>
  </si>
  <si>
    <t>SO-14</t>
  </si>
  <si>
    <t>IC5</t>
  </si>
  <si>
    <t>Terminal block 5.08 mm, 2-way, 630 V</t>
  </si>
  <si>
    <t>Phoenix Contact</t>
  </si>
  <si>
    <t>MKDSN 1,5/2-5,08 (1729128)</t>
  </si>
  <si>
    <t>K1,K2,K3</t>
  </si>
  <si>
    <t>2-way pinheader SIL, 2.54 mm spacing</t>
  </si>
  <si>
    <t>TE Connectivity/Amp</t>
  </si>
  <si>
    <t>4-103321-8.</t>
  </si>
  <si>
    <t>?</t>
  </si>
  <si>
    <t>FOOTSW-3XUM</t>
  </si>
  <si>
    <t>S1,S2</t>
  </si>
  <si>
    <t>Footswitch 3PDT, PCB mounting, spacing 4 x 5 mm</t>
  </si>
  <si>
    <t>BUD Industries</t>
  </si>
  <si>
    <t>Battery retainer clip, for 9 V battery</t>
  </si>
  <si>
    <t>HH-3449</t>
  </si>
  <si>
    <t>not on PCB</t>
  </si>
  <si>
    <t>6.3 mm mono-jack connector, panel mount</t>
  </si>
  <si>
    <t>KLBM 3J</t>
  </si>
  <si>
    <t>204-9057</t>
  </si>
  <si>
    <t>flexible shielded cable (2 x 15 cm)</t>
  </si>
  <si>
    <t>2PIN-KL</t>
  </si>
  <si>
    <t>1X02</t>
  </si>
  <si>
    <t>10 kΩ, 0W5, 10 %, trimmer, lead spacing 2.54 mm, top adjust</t>
  </si>
  <si>
    <t>100 kΩ, 0W5, 10 %, trimmer, lead spacing 2.54 mm, top adjust</t>
  </si>
  <si>
    <t>MF-R005-0</t>
  </si>
  <si>
    <t>F1</t>
  </si>
  <si>
    <t>Multifuse 50 mA, radial, MF-R005-0 Bourns</t>
  </si>
  <si>
    <t>MF-5,1</t>
  </si>
  <si>
    <t>SOT23</t>
  </si>
  <si>
    <t>R55</t>
  </si>
  <si>
    <t>0 Ω, 0W25, +/-0.05 Ω, SMD 1206</t>
  </si>
  <si>
    <t>MCMR12X000 PTL</t>
  </si>
  <si>
    <t>TBD: see text</t>
  </si>
  <si>
    <t>100 Ω, 0W25, 5 %, SMD 1206</t>
  </si>
  <si>
    <t>RC1206JR-07100RL</t>
  </si>
  <si>
    <t>R57</t>
  </si>
  <si>
    <t>uk-electronic.de</t>
  </si>
  <si>
    <t>C1,C5,C9,C10,C11,C13,C14,C20</t>
  </si>
  <si>
    <t>47 µF, 35 V, 20 %, lead spacing 2.5 mm, diam 6.3 mm max.</t>
  </si>
  <si>
    <t>Panasonic</t>
  </si>
  <si>
    <t>EEUFC1V47</t>
  </si>
  <si>
    <t>BOM::130311-1::OTA-overdrive with genuine germanium sound::v1.1</t>
  </si>
  <si>
    <t>PCB 130311-1 v1.1</t>
  </si>
  <si>
    <t>R1,R3,R5,R21,R22,R35,R36,R38,R43,R47,R48,R50,R58</t>
  </si>
  <si>
    <t>R4,R56</t>
  </si>
  <si>
    <t>R6,R37,R39,R40,R41,R49</t>
  </si>
  <si>
    <t>R9,R10,R14,R15,R30,R31</t>
  </si>
  <si>
    <t>R29</t>
  </si>
  <si>
    <t>omitted</t>
  </si>
  <si>
    <t>R51,R52</t>
  </si>
  <si>
    <t>C8,C12,C15,C21</t>
  </si>
  <si>
    <t>T1</t>
  </si>
  <si>
    <t>ALT1</t>
  </si>
  <si>
    <t>SOT23MI</t>
  </si>
  <si>
    <t>ALT2</t>
  </si>
  <si>
    <t>alternative T1: MMBF5457, SMD SOT23</t>
  </si>
  <si>
    <t>alternative T1: BFR30SOT-23MI, SMD SOT23MI</t>
  </si>
  <si>
    <t>alternative T1: 2N5457</t>
  </si>
  <si>
    <t>R49 = 18-22 kΩ</t>
  </si>
  <si>
    <t>R19,R20,R34,R42</t>
  </si>
  <si>
    <t>JP1,JP2,LED1</t>
  </si>
  <si>
    <t>102-000-1</t>
  </si>
  <si>
    <t>Lumberg</t>
  </si>
  <si>
    <t>MC1206B222K500CT</t>
  </si>
  <si>
    <t>2n2, 50 V, 10 %, X7R, SMD 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</si>
</sst>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zoomScale="85" zoomScaleNormal="85" workbookViewId="0" topLeftCell="A28">
      <selection activeCell="A36" sqref="A36"/>
    </sheetView>
  </sheetViews>
  <sheetFormatPr defaultColWidth="11.57421875" defaultRowHeight="12.75"/>
  <cols>
    <col min="1" max="1" width="51.7109375" style="1" bestFit="1" customWidth="1"/>
    <col min="2" max="2" width="19.28125" style="1" bestFit="1" customWidth="1"/>
    <col min="3" max="3" width="25.7109375" style="1" bestFit="1" customWidth="1"/>
    <col min="4" max="4" width="16.421875" style="1" bestFit="1" customWidth="1"/>
    <col min="5" max="5" width="48.28125" style="1" customWidth="1"/>
    <col min="6" max="6" width="6.140625" style="2" bestFit="1" customWidth="1"/>
    <col min="7" max="7" width="10.421875" style="2" bestFit="1" customWidth="1"/>
    <col min="8" max="8" width="23.140625" style="2" bestFit="1" customWidth="1"/>
    <col min="9" max="9" width="8.7109375" style="2" bestFit="1" customWidth="1"/>
    <col min="10" max="10" width="76.42187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197</v>
      </c>
      <c r="B1" s="21"/>
      <c r="C1" s="21"/>
      <c r="D1" s="21"/>
      <c r="E1" s="21"/>
      <c r="F1" s="21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192</v>
      </c>
      <c r="I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SUM(F4:F22)</f>
        <v>56</v>
      </c>
      <c r="J3" s="18" t="str">
        <f>CONCATENATE(E3,IF(ISBLANK(E3),""," = "),A3)</f>
        <v>Resistor</v>
      </c>
    </row>
    <row r="4" spans="1:10" ht="15">
      <c r="A4" s="1" t="s">
        <v>19</v>
      </c>
      <c r="B4" s="1" t="s">
        <v>20</v>
      </c>
      <c r="C4" t="s">
        <v>21</v>
      </c>
      <c r="D4" s="1" t="s">
        <v>22</v>
      </c>
      <c r="E4" s="1" t="s">
        <v>199</v>
      </c>
      <c r="F4" s="2">
        <v>13</v>
      </c>
      <c r="G4">
        <v>2073878</v>
      </c>
      <c r="J4" s="15" t="str">
        <f aca="true" t="shared" si="0" ref="J4:J106">CONCATENATE(E4,IF(ISBLANK(E4),""," = "),A4)</f>
        <v>R1,R3,R5,R21,R22,R35,R36,R38,R43,R47,R48,R50,R58 = 10 kΩ, 0W25, 1 %, SMD 1206</v>
      </c>
    </row>
    <row r="5" spans="1:10" ht="15">
      <c r="A5" s="1" t="s">
        <v>23</v>
      </c>
      <c r="B5" s="1" t="s">
        <v>24</v>
      </c>
      <c r="C5" t="s">
        <v>25</v>
      </c>
      <c r="D5" s="1" t="s">
        <v>22</v>
      </c>
      <c r="E5" s="1" t="s">
        <v>26</v>
      </c>
      <c r="F5" s="2">
        <v>3</v>
      </c>
      <c r="G5">
        <v>1100272</v>
      </c>
      <c r="J5" s="15" t="str">
        <f t="shared" si="0"/>
        <v>R2,R53,R54 = 1 MΩ, 0W25, 1 %, SMD 1206</v>
      </c>
    </row>
    <row r="6" spans="1:10" ht="15">
      <c r="A6" s="1" t="s">
        <v>27</v>
      </c>
      <c r="B6" s="1" t="s">
        <v>20</v>
      </c>
      <c r="C6" t="s">
        <v>28</v>
      </c>
      <c r="D6" s="1" t="s">
        <v>22</v>
      </c>
      <c r="E6" s="1" t="s">
        <v>200</v>
      </c>
      <c r="F6" s="2">
        <v>2</v>
      </c>
      <c r="G6">
        <v>2073879</v>
      </c>
      <c r="J6" s="15" t="str">
        <f t="shared" si="0"/>
        <v>R4,R56 = 100 kΩ, 0W25, 1 %, SMD 1206</v>
      </c>
    </row>
    <row r="7" spans="1:10" ht="15">
      <c r="A7" s="1" t="s">
        <v>29</v>
      </c>
      <c r="B7" s="1" t="s">
        <v>20</v>
      </c>
      <c r="C7" t="s">
        <v>30</v>
      </c>
      <c r="D7" s="1" t="s">
        <v>22</v>
      </c>
      <c r="E7" s="1" t="s">
        <v>201</v>
      </c>
      <c r="F7" s="2">
        <v>6</v>
      </c>
      <c r="G7">
        <v>2073910</v>
      </c>
      <c r="J7" s="15" t="str">
        <f t="shared" si="0"/>
        <v>R6,R37,R39,R40,R41,R49 = 22 kΩ, 0W25, 1 %, SMD 1206</v>
      </c>
    </row>
    <row r="8" spans="1:10" ht="15">
      <c r="A8" s="1" t="s">
        <v>31</v>
      </c>
      <c r="B8" s="1" t="s">
        <v>32</v>
      </c>
      <c r="C8" t="s">
        <v>33</v>
      </c>
      <c r="D8" s="1" t="s">
        <v>22</v>
      </c>
      <c r="E8" s="1" t="s">
        <v>34</v>
      </c>
      <c r="F8" s="2">
        <v>2</v>
      </c>
      <c r="G8">
        <v>2139575</v>
      </c>
      <c r="J8" s="15" t="str">
        <f aca="true" t="shared" si="1" ref="J8:J18">CONCATENATE(E8,IF(ISBLANK(E8),""," = "),A8)</f>
        <v>R7,R8 = 68 kΩ, 0W25, 1 %, SMD 1206</v>
      </c>
    </row>
    <row r="9" spans="1:10" ht="15">
      <c r="A9" s="1" t="s">
        <v>35</v>
      </c>
      <c r="B9" s="1" t="s">
        <v>32</v>
      </c>
      <c r="C9" t="s">
        <v>36</v>
      </c>
      <c r="D9" s="1" t="s">
        <v>22</v>
      </c>
      <c r="E9" s="1" t="s">
        <v>202</v>
      </c>
      <c r="F9" s="2">
        <v>6</v>
      </c>
      <c r="G9">
        <v>2139380</v>
      </c>
      <c r="J9" s="15" t="str">
        <f t="shared" si="1"/>
        <v>R9,R10,R14,R15,R30,R31 = 220 Ω, 0W25, 1 %, SMD 1206</v>
      </c>
    </row>
    <row r="10" spans="1:10" ht="15">
      <c r="A10" s="1" t="s">
        <v>37</v>
      </c>
      <c r="B10" s="1" t="s">
        <v>20</v>
      </c>
      <c r="C10" t="s">
        <v>38</v>
      </c>
      <c r="D10" s="1" t="s">
        <v>22</v>
      </c>
      <c r="E10" s="1" t="s">
        <v>39</v>
      </c>
      <c r="F10" s="2">
        <v>2</v>
      </c>
      <c r="G10">
        <v>2074572</v>
      </c>
      <c r="J10" s="15" t="str">
        <f t="shared" si="1"/>
        <v>R11,R17 = 150 kΩ, 0W25, 1 %, SMD 1206</v>
      </c>
    </row>
    <row r="11" spans="1:10" ht="15">
      <c r="A11" s="1" t="s">
        <v>40</v>
      </c>
      <c r="B11" s="1" t="s">
        <v>24</v>
      </c>
      <c r="C11" t="s">
        <v>41</v>
      </c>
      <c r="D11" s="1" t="s">
        <v>22</v>
      </c>
      <c r="E11" s="1" t="s">
        <v>42</v>
      </c>
      <c r="F11" s="2">
        <v>2</v>
      </c>
      <c r="G11">
        <v>1100258</v>
      </c>
      <c r="J11" s="15" t="str">
        <f t="shared" si="1"/>
        <v>R12,R16 = 330 kΩ, 0W25, 1 %, SMD 1206</v>
      </c>
    </row>
    <row r="12" spans="1:10" ht="15">
      <c r="A12" s="1" t="s">
        <v>43</v>
      </c>
      <c r="B12" s="1" t="s">
        <v>24</v>
      </c>
      <c r="C12" t="s">
        <v>44</v>
      </c>
      <c r="D12" s="1" t="s">
        <v>22</v>
      </c>
      <c r="E12" s="1" t="s">
        <v>45</v>
      </c>
      <c r="F12" s="2">
        <v>2</v>
      </c>
      <c r="G12">
        <v>1100236</v>
      </c>
      <c r="J12" s="15" t="str">
        <f t="shared" si="1"/>
        <v>R13,R18 = 47 kΩ, 0W25, 1 %, SMD 1206</v>
      </c>
    </row>
    <row r="13" spans="1:10" ht="15">
      <c r="A13" s="1" t="s">
        <v>46</v>
      </c>
      <c r="B13" s="1" t="s">
        <v>20</v>
      </c>
      <c r="C13" t="s">
        <v>47</v>
      </c>
      <c r="D13" s="1" t="s">
        <v>22</v>
      </c>
      <c r="E13" s="1" t="s">
        <v>215</v>
      </c>
      <c r="F13" s="2">
        <v>4</v>
      </c>
      <c r="G13">
        <v>2074658</v>
      </c>
      <c r="J13" s="15" t="str">
        <f t="shared" si="1"/>
        <v>R19,R20,R34,R42 = 4k7, 0W25, 1 %, SMD 1206</v>
      </c>
    </row>
    <row r="14" spans="1:10" ht="15">
      <c r="A14" s="1" t="s">
        <v>48</v>
      </c>
      <c r="B14" s="1" t="s">
        <v>20</v>
      </c>
      <c r="C14" t="s">
        <v>49</v>
      </c>
      <c r="D14" s="1" t="s">
        <v>22</v>
      </c>
      <c r="E14" s="1" t="s">
        <v>50</v>
      </c>
      <c r="F14" s="2">
        <v>3</v>
      </c>
      <c r="G14">
        <v>2073909</v>
      </c>
      <c r="J14" s="15" t="str">
        <f t="shared" si="1"/>
        <v>R23,R28,R45 = 2k2, 0W25, 1 %, SMD 1206</v>
      </c>
    </row>
    <row r="15" spans="1:10" ht="15">
      <c r="A15" s="1" t="s">
        <v>51</v>
      </c>
      <c r="B15" t="s">
        <v>20</v>
      </c>
      <c r="C15" t="s">
        <v>52</v>
      </c>
      <c r="D15" s="1" t="s">
        <v>22</v>
      </c>
      <c r="E15" s="1" t="s">
        <v>53</v>
      </c>
      <c r="F15" s="2">
        <v>1</v>
      </c>
      <c r="G15">
        <v>2073935</v>
      </c>
      <c r="J15" s="15" t="str">
        <f t="shared" si="1"/>
        <v>R24 = 560 Ω, 0W25, 1 %, SMD 1206</v>
      </c>
    </row>
    <row r="16" spans="1:10" ht="15">
      <c r="A16" s="1" t="s">
        <v>54</v>
      </c>
      <c r="B16" s="1" t="s">
        <v>55</v>
      </c>
      <c r="C16" t="s">
        <v>56</v>
      </c>
      <c r="D16" s="1" t="s">
        <v>22</v>
      </c>
      <c r="E16" s="1" t="s">
        <v>57</v>
      </c>
      <c r="F16" s="2">
        <v>4</v>
      </c>
      <c r="G16">
        <v>9240993</v>
      </c>
      <c r="J16" s="15" t="str">
        <f t="shared" si="1"/>
        <v>R25,R26,R44,R46 = 6k8, 0W25, 1 %, SMD 1206</v>
      </c>
    </row>
    <row r="17" spans="1:10" ht="15">
      <c r="A17" s="1" t="s">
        <v>58</v>
      </c>
      <c r="B17" s="1" t="s">
        <v>20</v>
      </c>
      <c r="C17" t="s">
        <v>59</v>
      </c>
      <c r="D17" s="1" t="s">
        <v>22</v>
      </c>
      <c r="E17" s="1" t="s">
        <v>60</v>
      </c>
      <c r="F17" s="2">
        <v>1</v>
      </c>
      <c r="G17">
        <v>2074571</v>
      </c>
      <c r="J17" s="15" t="str">
        <f t="shared" si="1"/>
        <v>R27 = 15 kΩ, 0W25, 1 %, SMD 1206</v>
      </c>
    </row>
    <row r="18" spans="1:10" ht="15">
      <c r="A18" s="1" t="s">
        <v>61</v>
      </c>
      <c r="B18" s="1" t="s">
        <v>20</v>
      </c>
      <c r="C18" t="s">
        <v>62</v>
      </c>
      <c r="D18" s="1" t="s">
        <v>22</v>
      </c>
      <c r="E18" s="1" t="s">
        <v>203</v>
      </c>
      <c r="F18" s="2">
        <v>1</v>
      </c>
      <c r="G18">
        <v>2073877</v>
      </c>
      <c r="J18" s="15" t="str">
        <f t="shared" si="1"/>
        <v>R29 = 1 kΩ, 0W25, 1 %, SMD 1206</v>
      </c>
    </row>
    <row r="19" spans="1:10" ht="15">
      <c r="A19" s="1" t="s">
        <v>64</v>
      </c>
      <c r="B19" s="1" t="s">
        <v>24</v>
      </c>
      <c r="C19" t="s">
        <v>63</v>
      </c>
      <c r="D19" s="1" t="s">
        <v>22</v>
      </c>
      <c r="E19" s="1" t="s">
        <v>65</v>
      </c>
      <c r="F19" s="2">
        <v>2</v>
      </c>
      <c r="G19">
        <v>1100274</v>
      </c>
      <c r="J19" s="15" t="str">
        <f aca="true" t="shared" si="2" ref="J19">CONCATENATE(E19,IF(ISBLANK(E19),""," = "),A19)</f>
        <v>R32,R33 = 2M2,  0W25, 1 %, SMD 1206</v>
      </c>
    </row>
    <row r="20" spans="1:10" ht="15">
      <c r="A20" s="1" t="s">
        <v>204</v>
      </c>
      <c r="C20"/>
      <c r="E20" s="1" t="s">
        <v>205</v>
      </c>
      <c r="F20" s="2">
        <v>0</v>
      </c>
      <c r="G20"/>
      <c r="J20" s="15" t="str">
        <f aca="true" t="shared" si="3" ref="J20">CONCATENATE(E20,IF(ISBLANK(E20),""," = "),A20)</f>
        <v>R51,R52 = omitted</v>
      </c>
    </row>
    <row r="21" spans="1:10" ht="15">
      <c r="A21" s="1" t="s">
        <v>186</v>
      </c>
      <c r="B21" s="1" t="s">
        <v>20</v>
      </c>
      <c r="C21" t="s">
        <v>187</v>
      </c>
      <c r="D21" s="1" t="s">
        <v>22</v>
      </c>
      <c r="E21" s="1" t="s">
        <v>185</v>
      </c>
      <c r="F21" s="2">
        <v>1</v>
      </c>
      <c r="G21">
        <v>2073874</v>
      </c>
      <c r="J21" s="15" t="str">
        <f aca="true" t="shared" si="4" ref="J21:J23">CONCATENATE(E21,IF(ISBLANK(E21),""," = "),A21)</f>
        <v>R55 = 0 Ω, 0W25, +/-0.05 Ω, SMD 1206</v>
      </c>
    </row>
    <row r="22" spans="1:10" ht="15">
      <c r="A22" s="1" t="s">
        <v>189</v>
      </c>
      <c r="B22" s="1" t="s">
        <v>55</v>
      </c>
      <c r="C22" t="s">
        <v>190</v>
      </c>
      <c r="D22" s="1" t="s">
        <v>22</v>
      </c>
      <c r="E22" s="1" t="s">
        <v>191</v>
      </c>
      <c r="F22" s="2">
        <v>1</v>
      </c>
      <c r="G22">
        <v>9240403</v>
      </c>
      <c r="J22" s="15" t="str">
        <f t="shared" si="4"/>
        <v>R57 = 100 Ω, 0W25, 5 %, SMD 1206</v>
      </c>
    </row>
    <row r="23" spans="1:10" ht="15">
      <c r="A23" s="1" t="s">
        <v>83</v>
      </c>
      <c r="B23" s="1" t="s">
        <v>66</v>
      </c>
      <c r="C23" t="s">
        <v>67</v>
      </c>
      <c r="D23" s="1" t="s">
        <v>68</v>
      </c>
      <c r="E23" s="1" t="s">
        <v>69</v>
      </c>
      <c r="F23" s="2">
        <v>2</v>
      </c>
      <c r="G23"/>
      <c r="I23" t="s">
        <v>70</v>
      </c>
      <c r="J23" s="15" t="str">
        <f t="shared" si="4"/>
        <v>P1,P4 = 50 kΩ, 0W1, 20 %, lin., pot., single, lead spacing 5 mm</v>
      </c>
    </row>
    <row r="24" spans="1:10" ht="15">
      <c r="A24" s="1" t="s">
        <v>82</v>
      </c>
      <c r="B24" s="1" t="s">
        <v>66</v>
      </c>
      <c r="C24" t="s">
        <v>71</v>
      </c>
      <c r="D24" s="1" t="s">
        <v>74</v>
      </c>
      <c r="E24" s="1" t="s">
        <v>72</v>
      </c>
      <c r="F24" s="2">
        <v>1</v>
      </c>
      <c r="G24"/>
      <c r="I24" t="s">
        <v>73</v>
      </c>
      <c r="J24" s="15" t="str">
        <f aca="true" t="shared" si="5" ref="J24">CONCATENATE(E24,IF(ISBLANK(E24),""," = "),A24)</f>
        <v>P2 = 50 kΩ, 0W1, 20 %, lin., pot., dual, lead spacing 5 mm</v>
      </c>
    </row>
    <row r="25" spans="1:10" ht="15">
      <c r="A25" s="1" t="s">
        <v>84</v>
      </c>
      <c r="B25" s="1" t="s">
        <v>66</v>
      </c>
      <c r="C25" t="s">
        <v>75</v>
      </c>
      <c r="D25" s="1" t="s">
        <v>74</v>
      </c>
      <c r="E25" s="1" t="s">
        <v>76</v>
      </c>
      <c r="F25" s="2">
        <v>1</v>
      </c>
      <c r="G25"/>
      <c r="I25" t="s">
        <v>77</v>
      </c>
      <c r="J25" s="15" t="str">
        <f aca="true" t="shared" si="6" ref="J25">CONCATENATE(E25,IF(ISBLANK(E25),""," = "),A25)</f>
        <v>P3 = 10 kΩ, 0W1, 20 %, lin., pot. dual, lead spacing 5 mm</v>
      </c>
    </row>
    <row r="26" spans="1:10" ht="15">
      <c r="A26" s="1" t="s">
        <v>178</v>
      </c>
      <c r="B26" s="1" t="s">
        <v>78</v>
      </c>
      <c r="C26" t="s">
        <v>79</v>
      </c>
      <c r="D26" s="1" t="s">
        <v>80</v>
      </c>
      <c r="E26" s="1" t="s">
        <v>81</v>
      </c>
      <c r="F26" s="2">
        <v>2</v>
      </c>
      <c r="G26">
        <v>1357143</v>
      </c>
      <c r="J26" s="15" t="str">
        <f aca="true" t="shared" si="7" ref="J26">CONCATENATE(E26,IF(ISBLANK(E26),""," = "),A26)</f>
        <v>P5,P6 = 10 kΩ, 0W5, 10 %, trimmer, lead spacing 2.54 mm, top adjust</v>
      </c>
    </row>
    <row r="27" spans="1:10" ht="15">
      <c r="A27" s="1" t="s">
        <v>179</v>
      </c>
      <c r="B27" s="1" t="s">
        <v>85</v>
      </c>
      <c r="C27" t="s">
        <v>86</v>
      </c>
      <c r="D27" s="1" t="s">
        <v>80</v>
      </c>
      <c r="E27" s="1" t="s">
        <v>87</v>
      </c>
      <c r="F27" s="2">
        <v>2</v>
      </c>
      <c r="G27">
        <v>9354310</v>
      </c>
      <c r="J27" s="15" t="str">
        <f aca="true" t="shared" si="8" ref="J27">CONCATENATE(E27,IF(ISBLANK(E27),""," = "),A27)</f>
        <v>P7,P8 = 100 kΩ, 0W5, 10 %, trimmer, lead spacing 2.54 mm, top adjust</v>
      </c>
    </row>
    <row r="28" spans="1:10" s="17" customFormat="1" ht="15">
      <c r="A28" s="16" t="s">
        <v>7</v>
      </c>
      <c r="B28" s="16"/>
      <c r="C28" s="16"/>
      <c r="D28" s="16"/>
      <c r="E28" s="16"/>
      <c r="F28" s="17">
        <f>SUM(F29:F37)</f>
        <v>21</v>
      </c>
      <c r="J28" s="18" t="str">
        <f t="shared" si="0"/>
        <v>Capacitor</v>
      </c>
    </row>
    <row r="29" spans="1:10" ht="15">
      <c r="A29" s="1" t="s">
        <v>90</v>
      </c>
      <c r="B29" s="1" t="s">
        <v>20</v>
      </c>
      <c r="C29" t="s">
        <v>91</v>
      </c>
      <c r="D29" s="1" t="s">
        <v>92</v>
      </c>
      <c r="E29" s="1" t="s">
        <v>193</v>
      </c>
      <c r="F29" s="2">
        <v>8</v>
      </c>
      <c r="G29">
        <v>1759362</v>
      </c>
      <c r="J29" s="15" t="str">
        <f>CONCATENATE(E29,IF(ISBLANK(E29),""," = "),A29)</f>
        <v>C1,C5,C9,C10,C11,C13,C14,C20 = 220 nF, 50 V, 10 %, X7R, SMD 1206</v>
      </c>
    </row>
    <row r="30" spans="1:10" ht="15">
      <c r="A30" s="1" t="s">
        <v>112</v>
      </c>
      <c r="B30" s="1" t="s">
        <v>20</v>
      </c>
      <c r="C30" t="s">
        <v>109</v>
      </c>
      <c r="D30" s="1" t="s">
        <v>105</v>
      </c>
      <c r="E30" s="1" t="s">
        <v>106</v>
      </c>
      <c r="F30" s="2">
        <v>1</v>
      </c>
      <c r="G30">
        <v>1236687</v>
      </c>
      <c r="J30" s="15" t="str">
        <f t="shared" si="0"/>
        <v>C2 = 2µ2, 100 V, 20 %, lead spacing 2.5 mm, diam. 6.3 mm max.</v>
      </c>
    </row>
    <row r="31" spans="1:10" ht="15">
      <c r="A31" s="1" t="s">
        <v>93</v>
      </c>
      <c r="B31" s="1" t="s">
        <v>20</v>
      </c>
      <c r="C31" t="s">
        <v>94</v>
      </c>
      <c r="D31" s="1" t="s">
        <v>92</v>
      </c>
      <c r="E31" s="1" t="s">
        <v>95</v>
      </c>
      <c r="F31" s="2">
        <v>1</v>
      </c>
      <c r="G31">
        <v>1759332</v>
      </c>
      <c r="J31" s="15" t="str">
        <f>CONCATENATE(E31,IF(ISBLANK(E31),""," = "),A31)</f>
        <v>C3 = 470 pF, 50 V, 10 %, X7R, SMD 1206</v>
      </c>
    </row>
    <row r="32" spans="1:10" ht="15">
      <c r="A32" s="1" t="s">
        <v>96</v>
      </c>
      <c r="B32" s="1" t="s">
        <v>20</v>
      </c>
      <c r="C32" t="s">
        <v>97</v>
      </c>
      <c r="D32" s="1" t="s">
        <v>92</v>
      </c>
      <c r="E32" s="1" t="s">
        <v>98</v>
      </c>
      <c r="F32" s="2">
        <v>1</v>
      </c>
      <c r="G32">
        <v>1856592</v>
      </c>
      <c r="J32" s="15" t="str">
        <f>CONCATENATE(E32,IF(ISBLANK(E32),""," = "),A32)</f>
        <v>C4 = 10 nF, 50 V, 10 %, X7R, SMD 1206</v>
      </c>
    </row>
    <row r="33" spans="1:10" ht="15">
      <c r="A33" s="1" t="s">
        <v>111</v>
      </c>
      <c r="B33" s="1" t="s">
        <v>20</v>
      </c>
      <c r="C33" t="s">
        <v>107</v>
      </c>
      <c r="D33" s="1" t="s">
        <v>105</v>
      </c>
      <c r="E33" s="1" t="s">
        <v>108</v>
      </c>
      <c r="F33" s="2">
        <v>2</v>
      </c>
      <c r="G33">
        <v>1902947</v>
      </c>
      <c r="J33" s="15" t="str">
        <f>CONCATENATE(E33,IF(ISBLANK(E33),""," = "),A33)</f>
        <v>C6,C18 = 10 µF, 100 V, 20 %, lead spacing 2.5 mm, diam 6.3 mm max.</v>
      </c>
    </row>
    <row r="34" spans="1:10" ht="15">
      <c r="A34" s="1" t="s">
        <v>194</v>
      </c>
      <c r="B34" s="1" t="s">
        <v>195</v>
      </c>
      <c r="C34" t="s">
        <v>196</v>
      </c>
      <c r="D34" s="1" t="s">
        <v>105</v>
      </c>
      <c r="E34" s="1" t="s">
        <v>110</v>
      </c>
      <c r="F34" s="2">
        <v>1</v>
      </c>
      <c r="G34">
        <v>1848447</v>
      </c>
      <c r="J34" s="15" t="str">
        <f t="shared" si="0"/>
        <v>C7 = 47 µF, 35 V, 20 %, lead spacing 2.5 mm, diam 6.3 mm max.</v>
      </c>
    </row>
    <row r="35" spans="1:10" ht="15">
      <c r="A35" s="1" t="s">
        <v>100</v>
      </c>
      <c r="B35" s="1" t="s">
        <v>20</v>
      </c>
      <c r="C35" t="s">
        <v>99</v>
      </c>
      <c r="D35" s="1" t="s">
        <v>92</v>
      </c>
      <c r="E35" s="1" t="s">
        <v>206</v>
      </c>
      <c r="F35" s="2">
        <v>4</v>
      </c>
      <c r="G35">
        <v>1856626</v>
      </c>
      <c r="J35" s="15" t="str">
        <f>CONCATENATE(E35,IF(ISBLANK(E35),""," = "),A35)</f>
        <v>C8,C12,C15,C21 = 100 nF, 50 V, 10 %, X7R, SMD 1206</v>
      </c>
    </row>
    <row r="36" spans="1:10" ht="12.75">
      <c r="A36" s="1" t="s">
        <v>220</v>
      </c>
      <c r="B36" s="1" t="s">
        <v>20</v>
      </c>
      <c r="C36" t="s">
        <v>219</v>
      </c>
      <c r="D36" s="1" t="s">
        <v>92</v>
      </c>
      <c r="E36" s="1" t="s">
        <v>101</v>
      </c>
      <c r="F36" s="2">
        <v>1</v>
      </c>
      <c r="G36">
        <v>1759341</v>
      </c>
      <c r="J36" s="2" t="str">
        <f>CONCATENATE(E36,IF(ISBLANK(E36),""," = "),A36)</f>
        <v>C16 = 2n2, 50 V, 10 %, X7R, SMD 1206</v>
      </c>
    </row>
    <row r="37" spans="1:10" ht="15">
      <c r="A37" s="1" t="s">
        <v>102</v>
      </c>
      <c r="B37" s="1" t="s">
        <v>20</v>
      </c>
      <c r="C37" t="s">
        <v>103</v>
      </c>
      <c r="D37" s="1" t="s">
        <v>92</v>
      </c>
      <c r="E37" s="1" t="s">
        <v>104</v>
      </c>
      <c r="F37" s="2">
        <v>2</v>
      </c>
      <c r="G37">
        <v>1856617</v>
      </c>
      <c r="J37" s="15" t="str">
        <f t="shared" si="0"/>
        <v>C17,C19 = 47 nF, 50 V, 10 %, X7R, SMD 1206</v>
      </c>
    </row>
    <row r="38" spans="1:10" s="6" customFormat="1" ht="15">
      <c r="A38" s="5" t="s">
        <v>113</v>
      </c>
      <c r="B38" s="5"/>
      <c r="C38" s="5"/>
      <c r="D38" s="5"/>
      <c r="E38" s="5"/>
      <c r="F38" s="6">
        <f>SUM(F39:F40)</f>
        <v>4</v>
      </c>
      <c r="J38" s="18" t="str">
        <f t="shared" si="0"/>
        <v>Semiconductor</v>
      </c>
    </row>
    <row r="39" spans="1:10" ht="15">
      <c r="A39" s="1" t="s">
        <v>115</v>
      </c>
      <c r="B39" s="1" t="s">
        <v>114</v>
      </c>
      <c r="C39" t="s">
        <v>116</v>
      </c>
      <c r="D39" s="1" t="s">
        <v>117</v>
      </c>
      <c r="E39" s="1" t="s">
        <v>118</v>
      </c>
      <c r="F39" s="2">
        <v>2</v>
      </c>
      <c r="G39"/>
      <c r="J39" s="15" t="str">
        <f t="shared" si="0"/>
        <v>D1,D2 = OA90 (or D9B(Sov.)/OA191/MD276/D311/1N60/OA1161)</v>
      </c>
    </row>
    <row r="40" spans="1:10" ht="15">
      <c r="A40" s="1" t="s">
        <v>133</v>
      </c>
      <c r="B40" s="1" t="s">
        <v>122</v>
      </c>
      <c r="C40" s="1" t="s">
        <v>119</v>
      </c>
      <c r="D40" s="1" t="s">
        <v>117</v>
      </c>
      <c r="E40" s="1" t="s">
        <v>120</v>
      </c>
      <c r="F40" s="2">
        <v>2</v>
      </c>
      <c r="I40" t="s">
        <v>121</v>
      </c>
      <c r="J40" s="15" t="str">
        <f t="shared" si="0"/>
        <v>D3,D4 = 1N914A, DO-35</v>
      </c>
    </row>
    <row r="41" spans="1:10" ht="15">
      <c r="A41" s="1" t="s">
        <v>134</v>
      </c>
      <c r="B41" s="1" t="s">
        <v>123</v>
      </c>
      <c r="C41" s="1" t="s">
        <v>124</v>
      </c>
      <c r="D41" s="1" t="s">
        <v>125</v>
      </c>
      <c r="E41" s="1" t="s">
        <v>126</v>
      </c>
      <c r="F41" s="2">
        <v>1</v>
      </c>
      <c r="G41">
        <v>1097223</v>
      </c>
      <c r="J41" s="15" t="str">
        <f aca="true" t="shared" si="9" ref="J41:J48">CONCATENATE(E41,IF(ISBLANK(E41),""," = "),A41)</f>
        <v>D5 = BZX79-C2V4, DO-35</v>
      </c>
    </row>
    <row r="42" spans="1:10" ht="15">
      <c r="A42" s="1" t="s">
        <v>147</v>
      </c>
      <c r="B42" s="1" t="s">
        <v>129</v>
      </c>
      <c r="C42" t="s">
        <v>130</v>
      </c>
      <c r="D42" s="1" t="s">
        <v>127</v>
      </c>
      <c r="E42" s="1" t="s">
        <v>128</v>
      </c>
      <c r="F42" s="2">
        <v>1</v>
      </c>
      <c r="G42">
        <v>1003216</v>
      </c>
      <c r="J42" s="15" t="str">
        <f t="shared" si="9"/>
        <v>LED1 = Led red 3 mm through hole</v>
      </c>
    </row>
    <row r="43" spans="1:10" ht="15">
      <c r="A43" s="1" t="s">
        <v>146</v>
      </c>
      <c r="B43" s="1" t="s">
        <v>123</v>
      </c>
      <c r="C43" s="1" t="s">
        <v>131</v>
      </c>
      <c r="D43" s="1" t="s">
        <v>184</v>
      </c>
      <c r="E43" s="1" t="s">
        <v>207</v>
      </c>
      <c r="F43" s="2">
        <v>1</v>
      </c>
      <c r="I43" s="2" t="s">
        <v>132</v>
      </c>
      <c r="J43" s="15" t="str">
        <f t="shared" si="9"/>
        <v>T1 = BF545A, SMD SOT-23</v>
      </c>
    </row>
    <row r="44" spans="1:10" ht="15">
      <c r="A44" s="1" t="s">
        <v>150</v>
      </c>
      <c r="B44" s="1" t="s">
        <v>135</v>
      </c>
      <c r="C44" s="1" t="s">
        <v>138</v>
      </c>
      <c r="D44" s="1" t="s">
        <v>136</v>
      </c>
      <c r="E44" s="1" t="s">
        <v>137</v>
      </c>
      <c r="F44" s="2">
        <v>1</v>
      </c>
      <c r="G44">
        <v>1106022</v>
      </c>
      <c r="I44"/>
      <c r="J44" s="15" t="str">
        <f t="shared" si="9"/>
        <v>IC1 = TLC272CD, SMD SOIC-8</v>
      </c>
    </row>
    <row r="45" spans="1:10" ht="15">
      <c r="A45" s="1" t="s">
        <v>145</v>
      </c>
      <c r="B45" s="1" t="s">
        <v>135</v>
      </c>
      <c r="C45" t="s">
        <v>139</v>
      </c>
      <c r="D45" s="1" t="s">
        <v>140</v>
      </c>
      <c r="E45" s="1" t="s">
        <v>141</v>
      </c>
      <c r="F45" s="2">
        <v>1</v>
      </c>
      <c r="G45">
        <v>9488472</v>
      </c>
      <c r="J45" s="15" t="str">
        <f t="shared" si="9"/>
        <v>IC2 = LM385Z-2.5, TO-92</v>
      </c>
    </row>
    <row r="46" spans="1:10" ht="15">
      <c r="A46" t="s">
        <v>151</v>
      </c>
      <c r="B46" s="1" t="s">
        <v>135</v>
      </c>
      <c r="C46" t="s">
        <v>142</v>
      </c>
      <c r="D46" s="1" t="s">
        <v>143</v>
      </c>
      <c r="E46" s="1" t="s">
        <v>144</v>
      </c>
      <c r="F46" s="2">
        <v>1</v>
      </c>
      <c r="G46">
        <v>1468910</v>
      </c>
      <c r="J46" s="15" t="str">
        <f t="shared" si="9"/>
        <v>IC3 = LM13700M/NOPB, SMD SOIC-16</v>
      </c>
    </row>
    <row r="47" spans="1:10" ht="15">
      <c r="A47" s="1" t="s">
        <v>152</v>
      </c>
      <c r="B47" s="1" t="s">
        <v>135</v>
      </c>
      <c r="C47" s="1" t="s">
        <v>148</v>
      </c>
      <c r="D47" s="1" t="s">
        <v>136</v>
      </c>
      <c r="E47" s="1" t="s">
        <v>149</v>
      </c>
      <c r="F47" s="2">
        <v>1</v>
      </c>
      <c r="G47">
        <v>1106021</v>
      </c>
      <c r="J47" s="15" t="str">
        <f t="shared" si="9"/>
        <v>IC4 = TLC271CD, SMD SOIC-8</v>
      </c>
    </row>
    <row r="48" spans="1:10" ht="15">
      <c r="A48" s="1" t="s">
        <v>154</v>
      </c>
      <c r="B48" s="1" t="s">
        <v>135</v>
      </c>
      <c r="C48" s="1" t="s">
        <v>153</v>
      </c>
      <c r="D48" s="1" t="s">
        <v>155</v>
      </c>
      <c r="E48" s="1" t="s">
        <v>156</v>
      </c>
      <c r="F48" s="2">
        <v>1</v>
      </c>
      <c r="G48">
        <v>1103019</v>
      </c>
      <c r="J48" s="15" t="str">
        <f t="shared" si="9"/>
        <v>IC5 = TLC274CD, SMD SOIC-14</v>
      </c>
    </row>
    <row r="49" spans="1:10" s="6" customFormat="1" ht="15">
      <c r="A49" s="5" t="s">
        <v>8</v>
      </c>
      <c r="B49" s="5"/>
      <c r="C49" s="5"/>
      <c r="D49" s="5"/>
      <c r="E49" s="5"/>
      <c r="J49" s="18" t="str">
        <f t="shared" si="0"/>
        <v>Other</v>
      </c>
    </row>
    <row r="50" spans="1:10" ht="15">
      <c r="A50" s="1" t="s">
        <v>157</v>
      </c>
      <c r="B50" s="1" t="s">
        <v>158</v>
      </c>
      <c r="C50" s="1" t="s">
        <v>159</v>
      </c>
      <c r="D50" s="1" t="s">
        <v>176</v>
      </c>
      <c r="E50" s="7" t="s">
        <v>160</v>
      </c>
      <c r="F50" s="2">
        <v>3</v>
      </c>
      <c r="G50" s="2">
        <v>3041440</v>
      </c>
      <c r="J50" s="15" t="str">
        <f t="shared" si="0"/>
        <v>K1,K2,K3 = Terminal block 5.08 mm, 2-way, 630 V</v>
      </c>
    </row>
    <row r="51" spans="1:10" ht="15">
      <c r="A51" s="1" t="s">
        <v>161</v>
      </c>
      <c r="B51" s="1" t="s">
        <v>162</v>
      </c>
      <c r="C51" t="s">
        <v>163</v>
      </c>
      <c r="D51" s="1" t="s">
        <v>177</v>
      </c>
      <c r="E51" s="1" t="s">
        <v>216</v>
      </c>
      <c r="F51" s="2">
        <v>3</v>
      </c>
      <c r="G51" s="2">
        <v>1098454</v>
      </c>
      <c r="J51" s="15" t="str">
        <f t="shared" si="0"/>
        <v>JP1,JP2,LED1 = 2-way pinheader SIL, 2.54 mm spacing</v>
      </c>
    </row>
    <row r="52" spans="1:10" ht="15">
      <c r="A52" s="1" t="s">
        <v>167</v>
      </c>
      <c r="B52" s="1" t="s">
        <v>164</v>
      </c>
      <c r="C52" s="1" t="s">
        <v>164</v>
      </c>
      <c r="D52" s="1" t="s">
        <v>165</v>
      </c>
      <c r="E52" s="1" t="s">
        <v>166</v>
      </c>
      <c r="F52" s="2">
        <v>2</v>
      </c>
      <c r="G52"/>
      <c r="H52" s="1" t="s">
        <v>217</v>
      </c>
      <c r="J52" s="15" t="str">
        <f>CONCATENATE(E52,IF(ISBLANK(E52),""," = "),A52)</f>
        <v>S1,S2 = Footswitch 3PDT, PCB mounting, spacing 4 x 5 mm</v>
      </c>
    </row>
    <row r="53" spans="1:10" ht="15">
      <c r="A53" s="1" t="s">
        <v>169</v>
      </c>
      <c r="B53" s="1" t="s">
        <v>168</v>
      </c>
      <c r="C53" t="s">
        <v>170</v>
      </c>
      <c r="D53" s="1" t="s">
        <v>171</v>
      </c>
      <c r="F53" s="2">
        <v>1</v>
      </c>
      <c r="G53">
        <v>1650667</v>
      </c>
      <c r="J53" s="15" t="str">
        <f>CONCATENATE(E53,IF(ISBLANK(E53),""," = "),A53)</f>
        <v>Battery retainer clip, for 9 V battery</v>
      </c>
    </row>
    <row r="54" spans="1:10" ht="15">
      <c r="A54" s="1" t="s">
        <v>172</v>
      </c>
      <c r="B54" s="1" t="s">
        <v>218</v>
      </c>
      <c r="C54" t="s">
        <v>173</v>
      </c>
      <c r="D54" s="1" t="s">
        <v>171</v>
      </c>
      <c r="F54" s="2">
        <v>2</v>
      </c>
      <c r="G54"/>
      <c r="I54" t="s">
        <v>174</v>
      </c>
      <c r="J54" s="15" t="str">
        <f>CONCATENATE(E54,IF(ISBLANK(E54),""," = "),A54)</f>
        <v>6.3 mm mono-jack connector, panel mount</v>
      </c>
    </row>
    <row r="55" spans="1:10" ht="15">
      <c r="A55" s="1" t="s">
        <v>182</v>
      </c>
      <c r="B55" s="1" t="s">
        <v>85</v>
      </c>
      <c r="C55" t="s">
        <v>180</v>
      </c>
      <c r="D55" s="1" t="s">
        <v>183</v>
      </c>
      <c r="E55" s="1" t="s">
        <v>181</v>
      </c>
      <c r="F55" s="2">
        <v>1</v>
      </c>
      <c r="G55">
        <v>1652178</v>
      </c>
      <c r="I55"/>
      <c r="J55" s="15" t="str">
        <f>CONCATENATE(E55,IF(ISBLANK(E55),""," = "),A55)</f>
        <v>F1 = Multifuse 50 mA, radial, MF-R005-0 Bourns</v>
      </c>
    </row>
    <row r="56" spans="1:10" s="6" customFormat="1" ht="15">
      <c r="A56" s="5" t="s">
        <v>9</v>
      </c>
      <c r="B56" s="5"/>
      <c r="C56" s="5"/>
      <c r="D56" s="5"/>
      <c r="E56" s="5"/>
      <c r="J56" s="18" t="str">
        <f t="shared" si="0"/>
        <v>Misc.</v>
      </c>
    </row>
    <row r="57" spans="1:10" s="8" customFormat="1" ht="15">
      <c r="A57" s="7" t="s">
        <v>198</v>
      </c>
      <c r="B57" s="7"/>
      <c r="C57" s="7"/>
      <c r="D57" s="7"/>
      <c r="E57" s="7"/>
      <c r="J57" s="15" t="str">
        <f t="shared" si="0"/>
        <v>PCB 130311-1 v1.1</v>
      </c>
    </row>
    <row r="58" spans="1:10" ht="15">
      <c r="A58" s="1" t="s">
        <v>175</v>
      </c>
      <c r="J58" s="15" t="str">
        <f t="shared" si="0"/>
        <v>flexible shielded cable (2 x 15 cm)</v>
      </c>
    </row>
    <row r="59" spans="7:10" ht="15">
      <c r="G59" s="8"/>
      <c r="J59" s="15" t="str">
        <f t="shared" si="0"/>
        <v/>
      </c>
    </row>
    <row r="60" spans="1:10" ht="15">
      <c r="A60" s="1" t="s">
        <v>211</v>
      </c>
      <c r="D60" s="1" t="s">
        <v>184</v>
      </c>
      <c r="E60" s="1" t="s">
        <v>208</v>
      </c>
      <c r="F60" s="2">
        <v>0</v>
      </c>
      <c r="G60" s="8"/>
      <c r="J60" s="15"/>
    </row>
    <row r="61" spans="1:10" ht="15">
      <c r="A61" s="1" t="s">
        <v>212</v>
      </c>
      <c r="D61" s="1" t="s">
        <v>209</v>
      </c>
      <c r="E61" s="1" t="s">
        <v>210</v>
      </c>
      <c r="F61" s="2">
        <v>0</v>
      </c>
      <c r="G61" s="8"/>
      <c r="J61" s="15"/>
    </row>
    <row r="62" spans="1:10" ht="15">
      <c r="A62" s="1" t="s">
        <v>213</v>
      </c>
      <c r="D62" s="1" t="s">
        <v>140</v>
      </c>
      <c r="E62" s="1" t="s">
        <v>140</v>
      </c>
      <c r="F62" s="2">
        <v>0</v>
      </c>
      <c r="G62" s="8"/>
      <c r="J62" s="15"/>
    </row>
    <row r="63" spans="1:10" ht="15">
      <c r="A63" s="1" t="s">
        <v>88</v>
      </c>
      <c r="B63" s="1" t="s">
        <v>85</v>
      </c>
      <c r="C63" t="s">
        <v>89</v>
      </c>
      <c r="D63" s="1" t="s">
        <v>80</v>
      </c>
      <c r="E63" s="1" t="s">
        <v>81</v>
      </c>
      <c r="F63" s="2">
        <v>0</v>
      </c>
      <c r="G63">
        <v>9354301</v>
      </c>
      <c r="J63" s="15" t="str">
        <f>CONCATENATE(E63,IF(ISBLANK(E63),""," = "),A63)</f>
        <v>P5,P6 = alternative P5,P6</v>
      </c>
    </row>
    <row r="64" spans="1:10" ht="15">
      <c r="A64" s="1" t="s">
        <v>188</v>
      </c>
      <c r="J64" s="15" t="str">
        <f t="shared" si="0"/>
        <v>TBD: see text</v>
      </c>
    </row>
    <row r="65" spans="1:10" ht="15">
      <c r="A65" s="1" t="s">
        <v>214</v>
      </c>
      <c r="J65" s="15" t="str">
        <f t="shared" si="0"/>
        <v>R49 = 18-22 kΩ</v>
      </c>
    </row>
    <row r="66" ht="15">
      <c r="J66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spans="1:10" ht="15">
      <c r="A71"/>
      <c r="J71" s="15" t="str">
        <f t="shared" si="0"/>
        <v/>
      </c>
    </row>
    <row r="72" spans="1:10" ht="15">
      <c r="A72"/>
      <c r="J72" s="15" t="str">
        <f t="shared" si="0"/>
        <v/>
      </c>
    </row>
    <row r="73" spans="1:10" ht="15">
      <c r="A73"/>
      <c r="J73" s="15" t="str">
        <f t="shared" si="0"/>
        <v/>
      </c>
    </row>
    <row r="74" spans="1:10" ht="15">
      <c r="A74"/>
      <c r="J74" s="15" t="str">
        <f t="shared" si="0"/>
        <v/>
      </c>
    </row>
    <row r="75" spans="1:10" ht="15">
      <c r="A75"/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spans="1:10" ht="15">
      <c r="A79"/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ht="15">
      <c r="J87" s="15" t="str">
        <f t="shared" si="0"/>
        <v/>
      </c>
    </row>
    <row r="88" ht="15">
      <c r="J88" s="15" t="str">
        <f t="shared" si="0"/>
        <v/>
      </c>
    </row>
    <row r="89" ht="15">
      <c r="J89" s="15" t="str">
        <f t="shared" si="0"/>
        <v/>
      </c>
    </row>
    <row r="90" ht="15">
      <c r="J90" s="15" t="str">
        <f t="shared" si="0"/>
        <v/>
      </c>
    </row>
    <row r="91" ht="15">
      <c r="J91" s="15" t="str">
        <f t="shared" si="0"/>
        <v/>
      </c>
    </row>
    <row r="92" ht="15">
      <c r="J92" s="15" t="str">
        <f t="shared" si="0"/>
        <v/>
      </c>
    </row>
    <row r="93" ht="15">
      <c r="J93" s="15" t="str">
        <f t="shared" si="0"/>
        <v/>
      </c>
    </row>
    <row r="94" ht="15">
      <c r="J94" s="15" t="str">
        <f t="shared" si="0"/>
        <v/>
      </c>
    </row>
    <row r="95" ht="15">
      <c r="J95" s="15" t="str">
        <f t="shared" si="0"/>
        <v/>
      </c>
    </row>
    <row r="96" ht="15">
      <c r="J96" s="15" t="str">
        <f t="shared" si="0"/>
        <v/>
      </c>
    </row>
    <row r="97" ht="15">
      <c r="J97" s="15" t="str">
        <f t="shared" si="0"/>
        <v/>
      </c>
    </row>
    <row r="98" ht="15">
      <c r="J98" s="15" t="str">
        <f t="shared" si="0"/>
        <v/>
      </c>
    </row>
    <row r="99" ht="15">
      <c r="J99" s="15" t="str">
        <f t="shared" si="0"/>
        <v/>
      </c>
    </row>
    <row r="100" ht="15">
      <c r="J100" s="15" t="str">
        <f t="shared" si="0"/>
        <v/>
      </c>
    </row>
    <row r="101" ht="15">
      <c r="J101" s="15" t="str">
        <f t="shared" si="0"/>
        <v/>
      </c>
    </row>
    <row r="102" ht="15">
      <c r="J102" s="15" t="str">
        <f t="shared" si="0"/>
        <v/>
      </c>
    </row>
    <row r="103" ht="15">
      <c r="J103" s="15" t="str">
        <f t="shared" si="0"/>
        <v/>
      </c>
    </row>
    <row r="104" ht="15">
      <c r="J104" s="15" t="str">
        <f t="shared" si="0"/>
        <v/>
      </c>
    </row>
    <row r="105" ht="15">
      <c r="J105" s="15" t="str">
        <f t="shared" si="0"/>
        <v/>
      </c>
    </row>
    <row r="106" ht="15">
      <c r="J106" s="15" t="str">
        <f t="shared" si="0"/>
        <v/>
      </c>
    </row>
    <row r="107" ht="15">
      <c r="J107" s="15" t="str">
        <f aca="true" t="shared" si="10" ref="J107:J139">CONCATENATE(E107,IF(ISBLANK(E107),""," = "),A107)</f>
        <v/>
      </c>
    </row>
    <row r="108" ht="15">
      <c r="J108" s="15" t="str">
        <f t="shared" si="10"/>
        <v/>
      </c>
    </row>
    <row r="109" ht="15">
      <c r="J109" s="15" t="str">
        <f t="shared" si="10"/>
        <v/>
      </c>
    </row>
    <row r="110" ht="15">
      <c r="J110" s="15" t="str">
        <f t="shared" si="10"/>
        <v/>
      </c>
    </row>
    <row r="111" ht="15">
      <c r="J111" s="15" t="str">
        <f t="shared" si="10"/>
        <v/>
      </c>
    </row>
    <row r="112" ht="15">
      <c r="J112" s="15" t="str">
        <f t="shared" si="10"/>
        <v/>
      </c>
    </row>
    <row r="113" ht="15">
      <c r="J113" s="15" t="str">
        <f t="shared" si="10"/>
        <v/>
      </c>
    </row>
    <row r="114" ht="15">
      <c r="J114" s="15" t="str">
        <f t="shared" si="10"/>
        <v/>
      </c>
    </row>
    <row r="115" ht="15">
      <c r="J115" s="15" t="str">
        <f t="shared" si="10"/>
        <v/>
      </c>
    </row>
    <row r="116" ht="15">
      <c r="J116" s="15" t="str">
        <f t="shared" si="10"/>
        <v/>
      </c>
    </row>
    <row r="117" ht="15">
      <c r="J117" s="15" t="str">
        <f t="shared" si="10"/>
        <v/>
      </c>
    </row>
    <row r="118" ht="15">
      <c r="J118" s="15" t="str">
        <f t="shared" si="10"/>
        <v/>
      </c>
    </row>
    <row r="119" ht="15">
      <c r="J119" s="15" t="str">
        <f t="shared" si="10"/>
        <v/>
      </c>
    </row>
    <row r="120" ht="15">
      <c r="J120" s="15" t="str">
        <f t="shared" si="10"/>
        <v/>
      </c>
    </row>
    <row r="121" ht="15">
      <c r="J121" s="15" t="str">
        <f t="shared" si="10"/>
        <v/>
      </c>
    </row>
    <row r="122" ht="15">
      <c r="J122" s="15" t="str">
        <f t="shared" si="10"/>
        <v/>
      </c>
    </row>
    <row r="123" ht="15">
      <c r="J123" s="15" t="str">
        <f t="shared" si="10"/>
        <v/>
      </c>
    </row>
    <row r="124" ht="15">
      <c r="J124" s="15" t="str">
        <f t="shared" si="10"/>
        <v/>
      </c>
    </row>
    <row r="125" ht="15">
      <c r="J125" s="15" t="str">
        <f t="shared" si="10"/>
        <v/>
      </c>
    </row>
    <row r="126" ht="15">
      <c r="J126" s="15" t="str">
        <f t="shared" si="10"/>
        <v/>
      </c>
    </row>
    <row r="127" ht="15">
      <c r="J127" s="15" t="str">
        <f t="shared" si="10"/>
        <v/>
      </c>
    </row>
    <row r="128" ht="15">
      <c r="J128" s="15" t="str">
        <f t="shared" si="10"/>
        <v/>
      </c>
    </row>
    <row r="129" ht="15">
      <c r="J129" s="15" t="str">
        <f t="shared" si="10"/>
        <v/>
      </c>
    </row>
    <row r="130" ht="15">
      <c r="J130" s="15" t="str">
        <f t="shared" si="10"/>
        <v/>
      </c>
    </row>
    <row r="131" ht="15">
      <c r="J131" s="15" t="str">
        <f t="shared" si="10"/>
        <v/>
      </c>
    </row>
    <row r="132" ht="15">
      <c r="J132" s="15" t="str">
        <f t="shared" si="10"/>
        <v/>
      </c>
    </row>
    <row r="133" ht="15">
      <c r="J133" s="15" t="str">
        <f t="shared" si="10"/>
        <v/>
      </c>
    </row>
    <row r="134" ht="15">
      <c r="J134" s="15" t="str">
        <f t="shared" si="10"/>
        <v/>
      </c>
    </row>
    <row r="135" ht="15">
      <c r="J135" s="15" t="str">
        <f t="shared" si="10"/>
        <v/>
      </c>
    </row>
    <row r="136" ht="15">
      <c r="J136" s="15" t="str">
        <f t="shared" si="10"/>
        <v/>
      </c>
    </row>
    <row r="137" ht="15">
      <c r="J137" s="15" t="str">
        <f t="shared" si="10"/>
        <v/>
      </c>
    </row>
    <row r="138" ht="15">
      <c r="J138" s="15" t="str">
        <f t="shared" si="10"/>
        <v/>
      </c>
    </row>
    <row r="139" ht="15">
      <c r="J139" s="15" t="str">
        <f t="shared" si="10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10</v>
      </c>
      <c r="B1" s="22"/>
      <c r="C1" s="22"/>
      <c r="D1" s="22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</dc:creator>
  <cp:keywords/>
  <dc:description/>
  <cp:lastModifiedBy>Ton Giesberts | Elektor Labs</cp:lastModifiedBy>
  <cp:lastPrinted>2014-11-10T14:13:27Z</cp:lastPrinted>
  <dcterms:created xsi:type="dcterms:W3CDTF">2009-05-15T08:53:47Z</dcterms:created>
  <dcterms:modified xsi:type="dcterms:W3CDTF">2014-12-02T07:50:35Z</dcterms:modified>
  <cp:category/>
  <cp:version/>
  <cp:contentType/>
  <cp:contentStatus/>
</cp:coreProperties>
</file>