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845" windowWidth="25605" windowHeight="16065" tabRatio="212" activeTab="0"/>
  </bookViews>
  <sheets>
    <sheet name="BOM" sheetId="1" r:id="rId1"/>
    <sheet name="history" sheetId="2" r:id="rId2"/>
  </sheets>
  <definedNames>
    <definedName name="_xlnm.Print_Area" localSheetId="0">'BOM'!$A$1:$H$27</definedName>
  </definedNames>
  <calcPr fullCalcOnLoad="1"/>
</workbook>
</file>

<file path=xl/sharedStrings.xml><?xml version="1.0" encoding="utf-8"?>
<sst xmlns="http://schemas.openxmlformats.org/spreadsheetml/2006/main" count="129" uniqueCount="110">
  <si>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</si>
  <si>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</si>
  <si>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</si>
  <si>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</si>
  <si>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</si>
  <si>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</si>
  <si>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</si>
  <si>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</si>
  <si>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</si>
  <si>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</si>
  <si>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</si>
  <si>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</si>
  <si>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</si>
  <si>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</si>
  <si>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</si>
  <si>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</si>
  <si>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</si>
  <si>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</si>
  <si>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</si>
  <si>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res10e</t>
  </si>
  <si>
    <t>100 nF, 50 V, 20 %, lead spacing 5 mm</t>
  </si>
  <si>
    <t>MCRR50104Z5UM0050</t>
  </si>
  <si>
    <t>ker1e</t>
  </si>
  <si>
    <t>IC1</t>
  </si>
  <si>
    <t>220R, 5%, 0W25</t>
  </si>
  <si>
    <t>MCF 0.25W 220R</t>
  </si>
  <si>
    <t>LED, red, 3 mm</t>
  </si>
  <si>
    <t>MCL034MT</t>
  </si>
  <si>
    <t>EPP-LED-3MM</t>
  </si>
  <si>
    <t>LED1</t>
  </si>
  <si>
    <t>Mod1</t>
  </si>
  <si>
    <t>Elektor</t>
  </si>
  <si>
    <t>R1,R2</t>
  </si>
  <si>
    <t>P0613/15</t>
  </si>
  <si>
    <t>R3,R5,R6</t>
  </si>
  <si>
    <t>MCF 0.25W 1K</t>
  </si>
  <si>
    <t>EPP-70-120</t>
  </si>
  <si>
    <t>1 kΩ, 5%, 0.25W, 250V</t>
  </si>
  <si>
    <t>R4</t>
  </si>
  <si>
    <t>4.7 MΩ, carbon film, 5%, 0.25W, 250V</t>
  </si>
  <si>
    <t>MCF 0.25W 4M7</t>
  </si>
  <si>
    <t>R7,R8</t>
  </si>
  <si>
    <t>Panasonic</t>
  </si>
  <si>
    <t>ECQUAAF474MA</t>
  </si>
  <si>
    <t>C22.5B10</t>
  </si>
  <si>
    <t>C1</t>
  </si>
  <si>
    <t>100 µF, 50 V, 3.5 mm pitch, 8x11 mm</t>
  </si>
  <si>
    <t>MCGPR50V107M8X11</t>
  </si>
  <si>
    <t>EPP-CP-350-800</t>
  </si>
  <si>
    <t>C2</t>
  </si>
  <si>
    <t>C3,C4</t>
  </si>
  <si>
    <t>LED, blue, 3mm</t>
  </si>
  <si>
    <t>MCL034SBLC</t>
  </si>
  <si>
    <t>LED2</t>
  </si>
  <si>
    <t>1N4007, 1000 V, 1 A</t>
  </si>
  <si>
    <t>Fairchild Semiconductor</t>
  </si>
  <si>
    <t>1N4007</t>
  </si>
  <si>
    <t>EPP-DO-41</t>
  </si>
  <si>
    <t>D1,D3,D4,D5</t>
  </si>
  <si>
    <t>BZX85C6V8 zener 6V8 1W</t>
  </si>
  <si>
    <t>BZX85C6V8</t>
  </si>
  <si>
    <t>D2</t>
  </si>
  <si>
    <t>BOM:1401151-Bluetooth switch V2.2</t>
  </si>
  <si>
    <t>LDO 3V3 LP2950-33LPE3</t>
  </si>
  <si>
    <t>Texas Instruments</t>
  </si>
  <si>
    <t>LP2950-33LPE3</t>
  </si>
  <si>
    <t>TO-92</t>
  </si>
  <si>
    <t>Triac BT138-V 12A 800V</t>
  </si>
  <si>
    <t>NXP</t>
  </si>
  <si>
    <t>BT138-800E</t>
  </si>
  <si>
    <t>TO-220</t>
  </si>
  <si>
    <t>Tri1</t>
  </si>
  <si>
    <t>MOC3041M</t>
  </si>
  <si>
    <t>Optocoupler phototriac MOC3041M</t>
  </si>
  <si>
    <t>dip6e</t>
  </si>
  <si>
    <t>IC2</t>
  </si>
  <si>
    <t xml:space="preserve">Fuse 1AT 20mm </t>
  </si>
  <si>
    <t>Littlefuse</t>
  </si>
  <si>
    <t>0213001.MXP</t>
  </si>
  <si>
    <t>F1</t>
  </si>
  <si>
    <t xml:space="preserve">PCB fuse holder 5 x 20mm </t>
  </si>
  <si>
    <t>Schurter</t>
  </si>
  <si>
    <t>Terminal block 7.68 mm, 2-way, 630 V</t>
  </si>
  <si>
    <t>Phoenix Contact</t>
  </si>
  <si>
    <t>GMKDS 3/2-7,62</t>
  </si>
  <si>
    <t>EPP-TB-762-2</t>
  </si>
  <si>
    <t>K1,K2</t>
  </si>
  <si>
    <t>0031.8201</t>
  </si>
  <si>
    <t>BL600-eBOB</t>
  </si>
  <si>
    <t>140270-91</t>
  </si>
  <si>
    <t>Hammond</t>
  </si>
  <si>
    <t>1591Z6</t>
  </si>
  <si>
    <t>1591BTCL</t>
  </si>
  <si>
    <t>Harwin</t>
  </si>
  <si>
    <t xml:space="preserve">D01-9972042 </t>
  </si>
  <si>
    <t>Support SIL 20 voies (2*8)</t>
  </si>
  <si>
    <t xml:space="preserve">Multipurpose enclosure 112x31x62 </t>
  </si>
  <si>
    <t>Hammond card adaptor PK6</t>
  </si>
  <si>
    <t>Lapp Kabel</t>
  </si>
  <si>
    <t>ECQUAAF105M</t>
  </si>
  <si>
    <t>470nF 275VAC X2 pitch 22.5mm (230VAC mains)</t>
  </si>
  <si>
    <t>1uF 275VAC X2 pitch 22.5mm (115VAC mains)</t>
  </si>
  <si>
    <t>BS170</t>
  </si>
  <si>
    <t>BS170, 60 V, 500 mA, 830 mW, Vgs=2.1 V, Rdson=1.2 Ω</t>
  </si>
  <si>
    <t>EPP-TO-92</t>
  </si>
  <si>
    <t>T1</t>
  </si>
  <si>
    <t>PCB 140115-1 V3.1</t>
  </si>
  <si>
    <t>2x Cable gland, PA, 6mm,PG7</t>
  </si>
  <si>
    <t>47R, 5%, 2W</t>
  </si>
  <si>
    <t>MCF 2W 47R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</si>
</sst>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6" fillId="36" borderId="12" xfId="0" applyNumberFormat="1" applyFont="1" applyFill="1" applyBorder="1" applyAlignment="1">
      <alignment/>
    </xf>
    <xf numFmtId="0" fontId="46" fillId="36" borderId="12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5" fillId="37" borderId="13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B1">
      <selection activeCell="G4" sqref="G4"/>
    </sheetView>
  </sheetViews>
  <sheetFormatPr defaultColWidth="11.42187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421875" style="2" customWidth="1"/>
  </cols>
  <sheetData>
    <row r="1" spans="1:6" s="3" customFormat="1" ht="20.25">
      <c r="A1" s="25" t="s">
        <v>62</v>
      </c>
      <c r="B1" s="25"/>
      <c r="C1" s="25"/>
      <c r="D1" s="25"/>
      <c r="E1" s="25"/>
      <c r="F1" s="2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31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SUM(F4:F7)</f>
        <v>8</v>
      </c>
    </row>
    <row r="4" spans="1:14" ht="12.75">
      <c r="A4" s="15" t="s">
        <v>108</v>
      </c>
      <c r="B4" s="15" t="s">
        <v>18</v>
      </c>
      <c r="C4" s="15" t="s">
        <v>109</v>
      </c>
      <c r="D4" s="15" t="s">
        <v>33</v>
      </c>
      <c r="E4" s="15" t="s">
        <v>32</v>
      </c>
      <c r="F4" s="2">
        <v>2</v>
      </c>
      <c r="G4">
        <v>9338241</v>
      </c>
      <c r="J4" s="2" t="str">
        <f>CONCATENATE(E4,IF(ISBLANK(E4),""," = "),A4)</f>
        <v>R1,R2 = 47R, 5%, 2W</v>
      </c>
      <c r="N4" s="2" t="str">
        <f>J4</f>
        <v>R1,R2 = 47R, 5%, 2W</v>
      </c>
    </row>
    <row r="5" spans="1:14" ht="12.75">
      <c r="A5" s="15" t="s">
        <v>24</v>
      </c>
      <c r="B5" s="15" t="s">
        <v>18</v>
      </c>
      <c r="C5" s="15" t="s">
        <v>25</v>
      </c>
      <c r="D5" s="15" t="s">
        <v>19</v>
      </c>
      <c r="E5" s="15" t="s">
        <v>34</v>
      </c>
      <c r="F5" s="2">
        <v>3</v>
      </c>
      <c r="G5" s="2">
        <v>9339299</v>
      </c>
      <c r="J5" s="2" t="str">
        <f>CONCATENATE(E5,IF(ISBLANK(E5),""," = "),A5)</f>
        <v>R3,R5,R6 = 220R, 5%, 0W25</v>
      </c>
      <c r="N5" s="2" t="str">
        <f>J5</f>
        <v>R3,R5,R6 = 220R, 5%, 0W25</v>
      </c>
    </row>
    <row r="6" spans="1:14" ht="12.75">
      <c r="A6" s="15" t="s">
        <v>37</v>
      </c>
      <c r="B6" s="15" t="s">
        <v>18</v>
      </c>
      <c r="C6" s="15" t="s">
        <v>35</v>
      </c>
      <c r="D6" s="15" t="s">
        <v>36</v>
      </c>
      <c r="E6" s="15" t="s">
        <v>38</v>
      </c>
      <c r="F6" s="2">
        <v>1</v>
      </c>
      <c r="G6" s="2">
        <v>9339051</v>
      </c>
      <c r="J6" s="2" t="str">
        <f>CONCATENATE(E6,IF(ISBLANK(E6),""," = "),A6)</f>
        <v>R4 = 1 kΩ, 5%, 0.25W, 250V</v>
      </c>
      <c r="N6" s="2" t="str">
        <f>J6</f>
        <v>R4 = 1 kΩ, 5%, 0.25W, 250V</v>
      </c>
    </row>
    <row r="7" spans="1:14" ht="12.75">
      <c r="A7" s="15" t="s">
        <v>39</v>
      </c>
      <c r="B7" s="15" t="s">
        <v>18</v>
      </c>
      <c r="C7" s="15" t="s">
        <v>40</v>
      </c>
      <c r="D7" s="15" t="s">
        <v>36</v>
      </c>
      <c r="E7" s="15" t="s">
        <v>41</v>
      </c>
      <c r="F7" s="2">
        <v>2</v>
      </c>
      <c r="G7" s="2">
        <v>1186244</v>
      </c>
      <c r="J7" s="2" t="str">
        <f>CONCATENATE(E7,IF(ISBLANK(E7),""," = "),A7)</f>
        <v>R7,R8 = 4.7 MΩ, carbon film, 5%, 0.25W, 250V</v>
      </c>
      <c r="N7" s="2" t="str">
        <f>J7</f>
        <v>R7,R8 = 4.7 MΩ, carbon film, 5%, 0.25W, 250V</v>
      </c>
    </row>
    <row r="8" spans="1:6" s="6" customFormat="1" ht="12.75">
      <c r="A8" s="5" t="s">
        <v>7</v>
      </c>
      <c r="B8" s="5"/>
      <c r="C8" s="5"/>
      <c r="D8" s="5"/>
      <c r="E8" s="5"/>
      <c r="F8" s="6">
        <f>SUM(F12:F12)</f>
        <v>2</v>
      </c>
    </row>
    <row r="9" spans="1:14" s="17" customFormat="1" ht="12.75">
      <c r="A9" s="16" t="s">
        <v>100</v>
      </c>
      <c r="B9" s="16" t="s">
        <v>42</v>
      </c>
      <c r="C9" t="s">
        <v>43</v>
      </c>
      <c r="D9" s="16" t="s">
        <v>44</v>
      </c>
      <c r="E9" s="16" t="s">
        <v>45</v>
      </c>
      <c r="F9" s="17">
        <v>1</v>
      </c>
      <c r="G9">
        <v>1907258</v>
      </c>
      <c r="J9" s="17" t="str">
        <f>CONCATENATE(E9,IF(ISBLANK(E9),""," = "),A9)</f>
        <v>C1 = 470nF 275VAC X2 pitch 22.5mm (230VAC mains)</v>
      </c>
      <c r="N9" s="17" t="str">
        <f>J9</f>
        <v>C1 = 470nF 275VAC X2 pitch 22.5mm (230VAC mains)</v>
      </c>
    </row>
    <row r="10" spans="1:14" s="17" customFormat="1" ht="12.75">
      <c r="A10" s="16" t="s">
        <v>101</v>
      </c>
      <c r="B10" s="16" t="s">
        <v>42</v>
      </c>
      <c r="C10" t="s">
        <v>99</v>
      </c>
      <c r="D10" s="16" t="s">
        <v>44</v>
      </c>
      <c r="E10" s="16" t="s">
        <v>45</v>
      </c>
      <c r="F10" s="17">
        <v>1</v>
      </c>
      <c r="G10">
        <v>1907258</v>
      </c>
      <c r="J10" s="17" t="str">
        <f>CONCATENATE(E10,IF(ISBLANK(E10),""," = "),A10)</f>
        <v>C1 = 1uF 275VAC X2 pitch 22.5mm (115VAC mains)</v>
      </c>
      <c r="N10" s="17" t="str">
        <f>J10</f>
        <v>C1 = 1uF 275VAC X2 pitch 22.5mm (115VAC mains)</v>
      </c>
    </row>
    <row r="11" spans="1:14" s="19" customFormat="1" ht="12.75">
      <c r="A11" s="18" t="s">
        <v>46</v>
      </c>
      <c r="B11" s="18" t="s">
        <v>18</v>
      </c>
      <c r="C11" t="s">
        <v>47</v>
      </c>
      <c r="D11" s="18" t="s">
        <v>48</v>
      </c>
      <c r="E11" s="18" t="s">
        <v>49</v>
      </c>
      <c r="F11" s="19">
        <v>1</v>
      </c>
      <c r="G11">
        <v>9451412</v>
      </c>
      <c r="J11" s="19" t="str">
        <f>CONCATENATE(E11,IF(ISBLANK(E11),""," = "),A11)</f>
        <v>C2 = 100 µF, 50 V, 3.5 mm pitch, 8x11 mm</v>
      </c>
      <c r="N11" s="19" t="str">
        <f>J11</f>
        <v>C2 = 100 µF, 50 V, 3.5 mm pitch, 8x11 mm</v>
      </c>
    </row>
    <row r="12" spans="1:14" ht="12.75">
      <c r="A12" s="15" t="s">
        <v>20</v>
      </c>
      <c r="B12" s="15" t="s">
        <v>18</v>
      </c>
      <c r="C12" t="s">
        <v>21</v>
      </c>
      <c r="D12" s="15" t="s">
        <v>22</v>
      </c>
      <c r="E12" s="15" t="s">
        <v>50</v>
      </c>
      <c r="F12" s="2">
        <v>2</v>
      </c>
      <c r="G12">
        <v>1216445</v>
      </c>
      <c r="J12" s="2" t="str">
        <f>CONCATENATE(E12,IF(ISBLANK(E12),""," = "),A12)</f>
        <v>C3,C4 = 100 nF, 50 V, 20 %, lead spacing 5 mm</v>
      </c>
      <c r="N12" s="2" t="str">
        <f>J12</f>
        <v>C3,C4 = 100 nF, 50 V, 20 %, lead spacing 5 mm</v>
      </c>
    </row>
    <row r="13" spans="1:6" s="6" customFormat="1" ht="12.75">
      <c r="A13" s="5" t="s">
        <v>8</v>
      </c>
      <c r="B13" s="5"/>
      <c r="C13" s="5"/>
      <c r="D13" s="5"/>
      <c r="E13" s="5"/>
      <c r="F13" s="6" t="e">
        <f>SUM(#REF!)</f>
        <v>#REF!</v>
      </c>
    </row>
    <row r="14" spans="1:6" s="6" customFormat="1" ht="12.75">
      <c r="A14" s="5" t="s">
        <v>9</v>
      </c>
      <c r="B14" s="5"/>
      <c r="C14" s="5"/>
      <c r="D14" s="5"/>
      <c r="E14" s="5"/>
      <c r="F14" s="6" t="e">
        <f>SUM(#REF!)</f>
        <v>#REF!</v>
      </c>
    </row>
    <row r="15" spans="1:14" ht="12.75">
      <c r="A15" s="15" t="s">
        <v>51</v>
      </c>
      <c r="B15" s="15" t="s">
        <v>18</v>
      </c>
      <c r="C15" t="s">
        <v>52</v>
      </c>
      <c r="D15" s="15" t="s">
        <v>28</v>
      </c>
      <c r="E15" s="22" t="s">
        <v>29</v>
      </c>
      <c r="F15" s="2">
        <v>1</v>
      </c>
      <c r="G15">
        <v>1581174</v>
      </c>
      <c r="J15" s="2" t="str">
        <f aca="true" t="shared" si="0" ref="J15:J22">CONCATENATE(E15,IF(ISBLANK(E15),""," = "),A15)</f>
        <v>LED1 = LED, blue, 3mm</v>
      </c>
      <c r="N15" s="2" t="str">
        <f aca="true" t="shared" si="1" ref="N15:N22">J15</f>
        <v>LED1 = LED, blue, 3mm</v>
      </c>
    </row>
    <row r="16" spans="1:14" ht="12.75">
      <c r="A16" s="15" t="s">
        <v>26</v>
      </c>
      <c r="B16" s="15" t="s">
        <v>18</v>
      </c>
      <c r="C16" t="s">
        <v>27</v>
      </c>
      <c r="D16" s="15" t="s">
        <v>28</v>
      </c>
      <c r="E16" s="22" t="s">
        <v>53</v>
      </c>
      <c r="F16" s="2">
        <v>1</v>
      </c>
      <c r="G16">
        <v>1581122</v>
      </c>
      <c r="J16" s="2" t="str">
        <f t="shared" si="0"/>
        <v>LED2 = LED, red, 3 mm</v>
      </c>
      <c r="N16" s="2" t="str">
        <f t="shared" si="1"/>
        <v>LED2 = LED, red, 3 mm</v>
      </c>
    </row>
    <row r="17" spans="1:14" ht="12.75">
      <c r="A17" s="15" t="s">
        <v>54</v>
      </c>
      <c r="B17" s="15" t="s">
        <v>55</v>
      </c>
      <c r="C17" t="s">
        <v>56</v>
      </c>
      <c r="D17" s="15" t="s">
        <v>57</v>
      </c>
      <c r="E17" s="15" t="s">
        <v>58</v>
      </c>
      <c r="F17" s="2">
        <v>4</v>
      </c>
      <c r="G17">
        <v>1467514</v>
      </c>
      <c r="J17" s="2" t="str">
        <f t="shared" si="0"/>
        <v>D1,D3,D4,D5 = 1N4007, 1000 V, 1 A</v>
      </c>
      <c r="N17" s="2" t="str">
        <f t="shared" si="1"/>
        <v>D1,D3,D4,D5 = 1N4007, 1000 V, 1 A</v>
      </c>
    </row>
    <row r="18" spans="1:14" ht="12.75">
      <c r="A18" s="15" t="s">
        <v>59</v>
      </c>
      <c r="B18" s="15" t="s">
        <v>55</v>
      </c>
      <c r="C18" t="s">
        <v>60</v>
      </c>
      <c r="D18" s="15" t="s">
        <v>57</v>
      </c>
      <c r="E18" s="15" t="s">
        <v>61</v>
      </c>
      <c r="F18" s="2">
        <v>1</v>
      </c>
      <c r="G18">
        <v>1651569</v>
      </c>
      <c r="J18" s="2" t="str">
        <f t="shared" si="0"/>
        <v>D2 = BZX85C6V8 zener 6V8 1W</v>
      </c>
      <c r="N18" s="2" t="str">
        <f t="shared" si="1"/>
        <v>D2 = BZX85C6V8 zener 6V8 1W</v>
      </c>
    </row>
    <row r="19" spans="1:14" ht="12.75">
      <c r="A19" s="15" t="s">
        <v>103</v>
      </c>
      <c r="B19" s="15" t="s">
        <v>55</v>
      </c>
      <c r="C19" t="s">
        <v>102</v>
      </c>
      <c r="D19" s="15" t="s">
        <v>104</v>
      </c>
      <c r="E19" s="15" t="s">
        <v>105</v>
      </c>
      <c r="F19" s="2">
        <v>1</v>
      </c>
      <c r="G19">
        <v>1017687</v>
      </c>
      <c r="J19" s="2" t="str">
        <f t="shared" si="0"/>
        <v>T1 = BS170, 60 V, 500 mA, 830 mW, Vgs=2.1 V, Rdson=1.2 Ω</v>
      </c>
      <c r="N19" s="2" t="str">
        <f t="shared" si="1"/>
        <v>T1 = BS170, 60 V, 500 mA, 830 mW, Vgs=2.1 V, Rdson=1.2 Ω</v>
      </c>
    </row>
    <row r="20" spans="1:14" ht="12.75">
      <c r="A20" s="15" t="s">
        <v>67</v>
      </c>
      <c r="B20" s="15" t="s">
        <v>68</v>
      </c>
      <c r="C20" t="s">
        <v>69</v>
      </c>
      <c r="D20" s="15" t="s">
        <v>70</v>
      </c>
      <c r="E20" s="15" t="s">
        <v>71</v>
      </c>
      <c r="F20" s="2">
        <v>1</v>
      </c>
      <c r="G20">
        <v>2074975</v>
      </c>
      <c r="J20" s="2" t="str">
        <f t="shared" si="0"/>
        <v>Tri1 = Triac BT138-V 12A 800V</v>
      </c>
      <c r="N20" s="2" t="str">
        <f t="shared" si="1"/>
        <v>Tri1 = Triac BT138-V 12A 800V</v>
      </c>
    </row>
    <row r="21" spans="1:14" ht="12.75">
      <c r="A21" s="15" t="s">
        <v>63</v>
      </c>
      <c r="B21" s="15" t="s">
        <v>64</v>
      </c>
      <c r="C21" t="s">
        <v>65</v>
      </c>
      <c r="D21" s="15" t="s">
        <v>66</v>
      </c>
      <c r="E21" s="15" t="s">
        <v>23</v>
      </c>
      <c r="F21" s="2">
        <v>1</v>
      </c>
      <c r="G21">
        <v>1755063</v>
      </c>
      <c r="J21" s="2" t="str">
        <f t="shared" si="0"/>
        <v>IC1 = LDO 3V3 LP2950-33LPE3</v>
      </c>
      <c r="N21" s="2" t="str">
        <f t="shared" si="1"/>
        <v>IC1 = LDO 3V3 LP2950-33LPE3</v>
      </c>
    </row>
    <row r="22" spans="1:14" ht="12.75">
      <c r="A22" s="15" t="s">
        <v>73</v>
      </c>
      <c r="B22" s="15" t="s">
        <v>55</v>
      </c>
      <c r="C22" t="s">
        <v>72</v>
      </c>
      <c r="D22" s="15" t="s">
        <v>74</v>
      </c>
      <c r="E22" s="15" t="s">
        <v>75</v>
      </c>
      <c r="F22" s="2">
        <v>1</v>
      </c>
      <c r="G22">
        <v>1086677</v>
      </c>
      <c r="I22"/>
      <c r="J22" s="2" t="str">
        <f t="shared" si="0"/>
        <v>IC2 = Optocoupler phototriac MOC3041M</v>
      </c>
      <c r="N22" s="2" t="str">
        <f t="shared" si="1"/>
        <v>IC2 = Optocoupler phototriac MOC3041M</v>
      </c>
    </row>
    <row r="23" spans="1:5" s="6" customFormat="1" ht="12.75">
      <c r="A23" s="5" t="s">
        <v>10</v>
      </c>
      <c r="B23" s="5"/>
      <c r="C23" s="5"/>
      <c r="D23" s="5"/>
      <c r="E23" s="5"/>
    </row>
    <row r="24" spans="1:14" ht="12.75">
      <c r="A24" s="15" t="s">
        <v>76</v>
      </c>
      <c r="B24" s="15" t="s">
        <v>77</v>
      </c>
      <c r="C24" t="s">
        <v>78</v>
      </c>
      <c r="D24"/>
      <c r="E24" s="15" t="s">
        <v>79</v>
      </c>
      <c r="F24" s="2">
        <v>1</v>
      </c>
      <c r="G24">
        <v>9922245</v>
      </c>
      <c r="J24" s="2" t="str">
        <f>CONCATENATE(E24,IF(ISBLANK(E24),""," = "),A24)</f>
        <v>F1 = Fuse 1AT 20mm </v>
      </c>
      <c r="N24" s="2" t="str">
        <f>J24</f>
        <v>F1 = Fuse 1AT 20mm </v>
      </c>
    </row>
    <row r="25" spans="1:14" ht="12.75">
      <c r="A25" s="15" t="s">
        <v>80</v>
      </c>
      <c r="B25" s="15" t="s">
        <v>81</v>
      </c>
      <c r="C25" s="15" t="s">
        <v>87</v>
      </c>
      <c r="D25" s="15"/>
      <c r="E25" s="15"/>
      <c r="F25" s="2">
        <v>1</v>
      </c>
      <c r="G25">
        <v>1162740</v>
      </c>
      <c r="J25" s="2" t="str">
        <f>CONCATENATE(E25,IF(ISBLANK(E25),""," = "),A25)</f>
        <v>PCB fuse holder 5 x 20mm </v>
      </c>
      <c r="N25" s="2" t="str">
        <f>J25</f>
        <v>PCB fuse holder 5 x 20mm </v>
      </c>
    </row>
    <row r="26" spans="1:14" ht="15">
      <c r="A26" s="21" t="s">
        <v>82</v>
      </c>
      <c r="B26" s="1" t="s">
        <v>83</v>
      </c>
      <c r="C26" s="1" t="s">
        <v>84</v>
      </c>
      <c r="D26" s="1" t="s">
        <v>85</v>
      </c>
      <c r="E26" s="7" t="s">
        <v>86</v>
      </c>
      <c r="F26" s="2">
        <v>2</v>
      </c>
      <c r="G26" s="2">
        <v>1793006</v>
      </c>
      <c r="H26"/>
      <c r="J26" t="str">
        <f>CONCATENATE(E26,IF(ISBLANK(E26),""," = "),A26)</f>
        <v>K1,K2 = Terminal block 7.68 mm, 2-way, 630 V</v>
      </c>
      <c r="K26" s="20"/>
      <c r="N26" s="2" t="str">
        <f>J26</f>
        <v>K1,K2 = Terminal block 7.68 mm, 2-way, 630 V</v>
      </c>
    </row>
    <row r="27" spans="1:14" ht="12.75">
      <c r="A27" s="15" t="s">
        <v>88</v>
      </c>
      <c r="B27" s="15" t="s">
        <v>31</v>
      </c>
      <c r="C27" t="s">
        <v>89</v>
      </c>
      <c r="D27" s="15"/>
      <c r="E27" s="15" t="s">
        <v>30</v>
      </c>
      <c r="F27" s="2">
        <v>1</v>
      </c>
      <c r="G27"/>
      <c r="J27" s="2" t="str">
        <f>CONCATENATE(E27,IF(ISBLANK(E27),""," = "),A27)</f>
        <v>Mod1 = BL600-eBOB</v>
      </c>
      <c r="N27" s="2" t="str">
        <f>J27</f>
        <v>Mod1 = BL600-eBOB</v>
      </c>
    </row>
    <row r="28" spans="1:5" s="6" customFormat="1" ht="12.75">
      <c r="A28" s="5" t="s">
        <v>11</v>
      </c>
      <c r="B28" s="5"/>
      <c r="C28" s="5"/>
      <c r="D28" s="5"/>
      <c r="E28" s="5"/>
    </row>
    <row r="29" spans="1:14" s="8" customFormat="1" ht="12.75">
      <c r="A29" s="23" t="s">
        <v>96</v>
      </c>
      <c r="B29" s="23" t="s">
        <v>90</v>
      </c>
      <c r="C29" s="23" t="s">
        <v>92</v>
      </c>
      <c r="D29" s="23"/>
      <c r="E29" s="23"/>
      <c r="F29" s="24">
        <v>1</v>
      </c>
      <c r="G29" s="24">
        <v>1877127</v>
      </c>
      <c r="J29" s="8" t="str">
        <f>CONCATENATE(E29,IF(ISBLANK(E29),""," = "),A29)</f>
        <v>Multipurpose enclosure 112x31x62 </v>
      </c>
      <c r="N29" s="8" t="str">
        <f>J29</f>
        <v>Multipurpose enclosure 112x31x62 </v>
      </c>
    </row>
    <row r="30" spans="1:14" ht="12.75">
      <c r="A30" s="23" t="s">
        <v>97</v>
      </c>
      <c r="B30" s="23" t="s">
        <v>90</v>
      </c>
      <c r="C30" s="23" t="s">
        <v>91</v>
      </c>
      <c r="D30" s="23"/>
      <c r="E30" s="23"/>
      <c r="F30" s="24">
        <v>1</v>
      </c>
      <c r="G30" s="24">
        <v>1876930</v>
      </c>
      <c r="J30" s="2" t="str">
        <f>CONCATENATE(E30,IF(ISBLANK(E30),""," = "),A30)</f>
        <v>Hammond card adaptor PK6</v>
      </c>
      <c r="N30" s="2" t="str">
        <f>J30</f>
        <v>Hammond card adaptor PK6</v>
      </c>
    </row>
    <row r="31" spans="1:14" ht="12.75">
      <c r="A31" s="23" t="s">
        <v>107</v>
      </c>
      <c r="B31" s="23" t="s">
        <v>98</v>
      </c>
      <c r="C31">
        <v>53015000</v>
      </c>
      <c r="D31" s="23"/>
      <c r="E31" s="23"/>
      <c r="F31" s="24">
        <v>2</v>
      </c>
      <c r="G31">
        <v>1178859</v>
      </c>
      <c r="J31" s="2" t="str">
        <f>CONCATENATE(E31,IF(ISBLANK(E31),""," = "),A31)</f>
        <v>2x Cable gland, PA, 6mm,PG7</v>
      </c>
      <c r="N31" s="2" t="str">
        <f>J31</f>
        <v>2x Cable gland, PA, 6mm,PG7</v>
      </c>
    </row>
    <row r="32" spans="1:14" ht="12.75">
      <c r="A32" s="23" t="s">
        <v>95</v>
      </c>
      <c r="B32" s="23" t="s">
        <v>93</v>
      </c>
      <c r="C32" s="23" t="s">
        <v>94</v>
      </c>
      <c r="D32" s="23"/>
      <c r="E32" s="23"/>
      <c r="F32" s="24">
        <v>1</v>
      </c>
      <c r="G32" s="24">
        <v>1023034</v>
      </c>
      <c r="J32" s="2" t="str">
        <f>CONCATENATE(E32,IF(ISBLANK(E32),""," = "),A32)</f>
        <v>Support SIL 20 voies (2*8)</v>
      </c>
      <c r="N32" s="2" t="str">
        <f>J32</f>
        <v>Support SIL 20 voies (2*8)</v>
      </c>
    </row>
    <row r="33" spans="1:14" ht="12.75">
      <c r="A33" s="1" t="s">
        <v>106</v>
      </c>
      <c r="J33" s="2" t="str">
        <f>CONCATENATE(E33,IF(ISBLANK(E33),""," = "),A33)</f>
        <v>PCB 140115-1 V3.1</v>
      </c>
      <c r="N33" s="2" t="str">
        <f>J33</f>
        <v>PCB 140115-1 V3.1</v>
      </c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8" ht="12.75">
      <c r="A48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421875" style="2" customWidth="1"/>
  </cols>
  <sheetData>
    <row r="1" spans="1:4" s="9" customFormat="1" ht="16.5" customHeight="1">
      <c r="A1" s="26" t="s">
        <v>12</v>
      </c>
      <c r="B1" s="26"/>
      <c r="C1" s="26"/>
      <c r="D1" s="26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Luc Lemmens</cp:lastModifiedBy>
  <cp:lastPrinted>2015-05-12T07:30:39Z</cp:lastPrinted>
  <dcterms:created xsi:type="dcterms:W3CDTF">2009-05-15T08:53:47Z</dcterms:created>
  <dcterms:modified xsi:type="dcterms:W3CDTF">2015-07-16T08:12:28Z</dcterms:modified>
  <cp:category/>
  <cp:version/>
  <cp:contentType/>
  <cp:contentStatus/>
</cp:coreProperties>
</file>