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7115" windowHeight="8835"/>
  </bookViews>
  <sheets>
    <sheet name="150211-1" sheetId="1" r:id="rId1"/>
    <sheet name="Feuil1" sheetId="4" r:id="rId2"/>
  </sheets>
  <calcPr calcId="145621"/>
</workbook>
</file>

<file path=xl/calcChain.xml><?xml version="1.0" encoding="utf-8"?>
<calcChain xmlns="http://schemas.openxmlformats.org/spreadsheetml/2006/main">
  <c r="K57" i="1" l="1"/>
  <c r="K53" i="1"/>
  <c r="K19" i="1" l="1"/>
  <c r="K21" i="1"/>
  <c r="K26" i="1"/>
  <c r="K12" i="1"/>
  <c r="K13" i="1"/>
  <c r="K10" i="1"/>
  <c r="K3" i="1" l="1"/>
  <c r="K18" i="1"/>
  <c r="K33" i="1"/>
  <c r="K36" i="1"/>
  <c r="K43" i="1"/>
  <c r="K46" i="1"/>
  <c r="K47" i="1"/>
  <c r="K48" i="1"/>
  <c r="K49" i="1"/>
  <c r="K50" i="1"/>
  <c r="K51" i="1"/>
  <c r="K52" i="1"/>
  <c r="K54" i="1"/>
  <c r="K55" i="1"/>
  <c r="K56" i="1"/>
  <c r="K44" i="1"/>
  <c r="K37" i="1"/>
  <c r="K39" i="1"/>
  <c r="K40" i="1"/>
  <c r="K34" i="1"/>
  <c r="K27" i="1"/>
  <c r="K28" i="1"/>
  <c r="K30" i="1"/>
  <c r="K31" i="1"/>
  <c r="K7" i="1"/>
  <c r="K8" i="1"/>
  <c r="K11" i="1"/>
  <c r="K14" i="1"/>
  <c r="K4" i="1"/>
  <c r="F43" i="1" l="1"/>
  <c r="F33" i="1"/>
  <c r="F36" i="1"/>
  <c r="F18" i="1"/>
  <c r="F3" i="1"/>
</calcChain>
</file>

<file path=xl/sharedStrings.xml><?xml version="1.0" encoding="utf-8"?>
<sst xmlns="http://schemas.openxmlformats.org/spreadsheetml/2006/main" count="371" uniqueCount="219">
  <si>
    <t>C0805K</t>
  </si>
  <si>
    <t>Multicomp</t>
  </si>
  <si>
    <t>IC1</t>
  </si>
  <si>
    <t>Microchip</t>
  </si>
  <si>
    <t>K4</t>
  </si>
  <si>
    <t>Mini USB-B shielded</t>
  </si>
  <si>
    <t>Molex</t>
  </si>
  <si>
    <t>R0805</t>
  </si>
  <si>
    <t>MC 0.1W 0805 5% 1K</t>
  </si>
  <si>
    <t>MC 0.1W 0805 5% 10K</t>
  </si>
  <si>
    <t>S1</t>
  </si>
  <si>
    <t>PUSHBUTTON_MULTIMEC</t>
  </si>
  <si>
    <t>3FTL6</t>
  </si>
  <si>
    <t>S2</t>
  </si>
  <si>
    <t>S3</t>
  </si>
  <si>
    <t>S4</t>
  </si>
  <si>
    <t>S5</t>
  </si>
  <si>
    <t>S6</t>
  </si>
  <si>
    <t>S7</t>
  </si>
  <si>
    <t>S8</t>
  </si>
  <si>
    <t>S9A</t>
  </si>
  <si>
    <t>S9B</t>
  </si>
  <si>
    <t>S10A</t>
  </si>
  <si>
    <t>S10B</t>
  </si>
  <si>
    <t>S11A</t>
  </si>
  <si>
    <t>S11B</t>
  </si>
  <si>
    <t>S12A</t>
  </si>
  <si>
    <t>S12B</t>
  </si>
  <si>
    <t>S13</t>
  </si>
  <si>
    <t>EC12E_SW</t>
  </si>
  <si>
    <t>ALPS_EC12E_SW</t>
  </si>
  <si>
    <t>S14</t>
  </si>
  <si>
    <t>S15</t>
  </si>
  <si>
    <t>S16</t>
  </si>
  <si>
    <t>S17</t>
  </si>
  <si>
    <t>S18</t>
  </si>
  <si>
    <t>S19A</t>
  </si>
  <si>
    <t>S19B</t>
  </si>
  <si>
    <t>S20A</t>
  </si>
  <si>
    <t>S20B</t>
  </si>
  <si>
    <t>S21A</t>
  </si>
  <si>
    <t>S21B</t>
  </si>
  <si>
    <t>T1</t>
  </si>
  <si>
    <t>PMOSSOT23</t>
  </si>
  <si>
    <t>ZXM61P03F</t>
  </si>
  <si>
    <t>SOT-23</t>
  </si>
  <si>
    <t>T2</t>
  </si>
  <si>
    <t>T3</t>
  </si>
  <si>
    <t>T4</t>
  </si>
  <si>
    <t>T5</t>
  </si>
  <si>
    <t>TP1</t>
  </si>
  <si>
    <t>TPSQPAD1-13</t>
  </si>
  <si>
    <t>P1-13</t>
  </si>
  <si>
    <t>TP2</t>
  </si>
  <si>
    <t>X1</t>
  </si>
  <si>
    <t>CRYSTALSM49</t>
  </si>
  <si>
    <t>12 MHz</t>
  </si>
  <si>
    <t>SM49</t>
  </si>
  <si>
    <t>Qnt</t>
  </si>
  <si>
    <t>Description</t>
  </si>
  <si>
    <t>Manufacturer</t>
  </si>
  <si>
    <t>Reference</t>
  </si>
  <si>
    <t>Footprint</t>
  </si>
  <si>
    <t>Designation</t>
  </si>
  <si>
    <t>Farnell</t>
  </si>
  <si>
    <t>Digikey</t>
  </si>
  <si>
    <t>RS</t>
  </si>
  <si>
    <t>Price</t>
  </si>
  <si>
    <t>Resistor</t>
  </si>
  <si>
    <t>Capacitor</t>
  </si>
  <si>
    <t>Inductor / Self</t>
  </si>
  <si>
    <t>Semiconductor</t>
  </si>
  <si>
    <t>Misc.</t>
  </si>
  <si>
    <t>resistor 1k 5% 0.1W</t>
  </si>
  <si>
    <t>resistor 10k 5% 0.1W</t>
  </si>
  <si>
    <t>resistor 0R 5% 0.1W</t>
  </si>
  <si>
    <t>resistor 100R 5% 0.1W</t>
  </si>
  <si>
    <t>capacitor 100nF X7R 50V</t>
  </si>
  <si>
    <t>through-hole 2.54 mm pitch single row</t>
  </si>
  <si>
    <t>675031020</t>
  </si>
  <si>
    <t>0.8" SMD Mini-USB-B</t>
  </si>
  <si>
    <t>HC49/SMD</t>
  </si>
  <si>
    <t>IQD Frequency Products</t>
  </si>
  <si>
    <t xml:space="preserve">MC0805B105K100CT </t>
  </si>
  <si>
    <t>capacitor 1uF X7R 10V</t>
  </si>
  <si>
    <t>resistor 270R 5% 0.1W</t>
  </si>
  <si>
    <t>MC01W08055270R</t>
  </si>
  <si>
    <t>MC01W08055100R</t>
  </si>
  <si>
    <t>Kingbright</t>
  </si>
  <si>
    <t>Elektor</t>
  </si>
  <si>
    <t>MC0805S8F0000T5E</t>
  </si>
  <si>
    <t>NC</t>
  </si>
  <si>
    <t>BOM for editors</t>
  </si>
  <si>
    <t>0805</t>
  </si>
  <si>
    <t>resistor 470R 5% 0.1W</t>
  </si>
  <si>
    <t>MC01W08055470R</t>
  </si>
  <si>
    <t>C1, C2, C4, C5</t>
  </si>
  <si>
    <t>R12</t>
  </si>
  <si>
    <t>resistor 2k7 5% 0.1W</t>
  </si>
  <si>
    <t>MC 0.1W 0805 5% 2K7</t>
  </si>
  <si>
    <t>R11</t>
  </si>
  <si>
    <t>ADP151</t>
  </si>
  <si>
    <t>Analog Devices</t>
  </si>
  <si>
    <t>TSOT23-5</t>
  </si>
  <si>
    <t>ADP151AUJZ-3.3-R7</t>
  </si>
  <si>
    <t>IC2, IC3</t>
  </si>
  <si>
    <t>LED red</t>
  </si>
  <si>
    <t>KPT-2012SURCK</t>
  </si>
  <si>
    <t>EPP-LED-0805</t>
  </si>
  <si>
    <t>R6, R8</t>
  </si>
  <si>
    <t>R9</t>
  </si>
  <si>
    <t>MCMR08X4021FTL</t>
  </si>
  <si>
    <t>resistor 4k02 1% 0.125W</t>
  </si>
  <si>
    <t>capacitor 10pF C0G/NP0 50V</t>
  </si>
  <si>
    <t>MC0805N100J500CT</t>
  </si>
  <si>
    <t>C12</t>
  </si>
  <si>
    <t>MC0805B473K500CT</t>
  </si>
  <si>
    <t>capacitor 47nF X7R 50V</t>
  </si>
  <si>
    <t>C7, C8</t>
  </si>
  <si>
    <t>BNC</t>
  </si>
  <si>
    <t>LFXTAL011301</t>
  </si>
  <si>
    <t>031-5431-10RFX</t>
  </si>
  <si>
    <t>Amphenol</t>
  </si>
  <si>
    <t>K2, K3</t>
  </si>
  <si>
    <t>capacitor 27pF C0G/NP0 50V</t>
  </si>
  <si>
    <t>MC0805N270J500CT</t>
  </si>
  <si>
    <t>C13, C14</t>
  </si>
  <si>
    <t>MC0805B104K500CT</t>
  </si>
  <si>
    <t>K5</t>
  </si>
  <si>
    <t>JP1</t>
  </si>
  <si>
    <t>BNC, right angle</t>
  </si>
  <si>
    <t>TE Connectivity</t>
  </si>
  <si>
    <t>FSM8JH</t>
  </si>
  <si>
    <t>EPP-S-TACT-6X6</t>
  </si>
  <si>
    <t>Pushbutton, 6x6 mm</t>
  </si>
  <si>
    <t>D1, D2, D3, D4</t>
  </si>
  <si>
    <t>resistor 49.9R 1% 0.1W</t>
  </si>
  <si>
    <t>MC01W0805149R9</t>
  </si>
  <si>
    <t>R2, R3, R4, R13, R14, R15, R18, R19</t>
  </si>
  <si>
    <t>capacitor tantalum 10uF 16V</t>
  </si>
  <si>
    <t>TP8R106M016C</t>
  </si>
  <si>
    <t>Vishay</t>
  </si>
  <si>
    <t>D5</t>
  </si>
  <si>
    <t>ON Semiconductor</t>
  </si>
  <si>
    <t>MBR120LSFT1G</t>
  </si>
  <si>
    <t>ELPP-SOD-123FL</t>
  </si>
  <si>
    <t>DSPIC33EP512MC502-I/MM</t>
  </si>
  <si>
    <t>QFN-S-28</t>
  </si>
  <si>
    <t>R10, R21, R22, R37, R38, R43, R44</t>
  </si>
  <si>
    <t>resistor 10R 5% 0.1W</t>
  </si>
  <si>
    <t>MC01W0805510R</t>
  </si>
  <si>
    <t>R40</t>
  </si>
  <si>
    <t>C23, C36</t>
  </si>
  <si>
    <t>C10, C20, C28, C31</t>
  </si>
  <si>
    <t>R1</t>
  </si>
  <si>
    <t>C3, C6, C9, C15, C16, C17, C18, C19, C22, C24, C25, C26, C32</t>
  </si>
  <si>
    <t>R5, R16, R17, R20, R24, R25, R26, R27, R28, R29, R30, R31, R32, R33, R34</t>
  </si>
  <si>
    <t>R23</t>
  </si>
  <si>
    <t>resistor 12k4 1% 0.1W</t>
  </si>
  <si>
    <t>MC01W0805112K4</t>
  </si>
  <si>
    <t>capacitor 18pF C0G/NP0 50V</t>
  </si>
  <si>
    <t>MC0805N180J500CT</t>
  </si>
  <si>
    <t>C29, C30</t>
  </si>
  <si>
    <t>MC01W080551M</t>
  </si>
  <si>
    <t>R35</t>
  </si>
  <si>
    <t>resistor 1M 5% 0.1W</t>
  </si>
  <si>
    <t>C37</t>
  </si>
  <si>
    <t>capacitor 10nF X7R 50V</t>
  </si>
  <si>
    <t>Johanson Dielectrics</t>
  </si>
  <si>
    <t>102R15W102KV4E</t>
  </si>
  <si>
    <t>capacitor 1nF C0G/NP0 1000V</t>
  </si>
  <si>
    <t>MC0805B223K500CT</t>
  </si>
  <si>
    <t>capacitor 22nF X7R 50V</t>
  </si>
  <si>
    <t>C33</t>
  </si>
  <si>
    <t>X2</t>
  </si>
  <si>
    <t>Abracon</t>
  </si>
  <si>
    <t>ABLS-25.000MHZ-B4-F-T</t>
  </si>
  <si>
    <t>R45, R46</t>
  </si>
  <si>
    <t>MC01W08055330R</t>
  </si>
  <si>
    <t>resistor 330R 5% 0.1W</t>
  </si>
  <si>
    <t>R7, R36, R39, R41, R42</t>
  </si>
  <si>
    <t>C27</t>
  </si>
  <si>
    <t>capacitor 4.7uF X7R 10V</t>
  </si>
  <si>
    <t>MC0805B475K100CT</t>
  </si>
  <si>
    <t>C34, C35</t>
  </si>
  <si>
    <t>MC0805B682K500CT</t>
  </si>
  <si>
    <t>capacitor 6.8nF X7R 50V</t>
  </si>
  <si>
    <t>MC0805B103K500CT</t>
  </si>
  <si>
    <t>RJ45 connector with 10/100 Base-TX magnetics and LEDs</t>
  </si>
  <si>
    <t>J1B1211CCD</t>
  </si>
  <si>
    <t>Cetus International Ltd.</t>
  </si>
  <si>
    <t>L1, L2</t>
  </si>
  <si>
    <t>MI0603M121R-10</t>
  </si>
  <si>
    <t>L-US0603</t>
  </si>
  <si>
    <t>Ferrite, 600 R, 1 A</t>
  </si>
  <si>
    <t>C11, C21</t>
  </si>
  <si>
    <t>IC4</t>
  </si>
  <si>
    <t>WIZnet</t>
  </si>
  <si>
    <t>LQFP-48</t>
  </si>
  <si>
    <t>W5500</t>
  </si>
  <si>
    <t>through-hole 2.54 mm pitch double row</t>
  </si>
  <si>
    <t>JP2</t>
  </si>
  <si>
    <t>K1, K6</t>
  </si>
  <si>
    <t>Laird Technologies</t>
  </si>
  <si>
    <t>Firmware 150211 for IC1</t>
  </si>
  <si>
    <t>Jumpers for JP1 and JP2</t>
  </si>
  <si>
    <t>Crystal 25 MHz</t>
  </si>
  <si>
    <t>Crystal 8 MHz</t>
  </si>
  <si>
    <t>Header male 1x3 pin, 0.1" pitch vertical</t>
  </si>
  <si>
    <t>Header male 2x2 pin, 0.1" pitch vertical</t>
  </si>
  <si>
    <t>Header male 1x6 pin, 0.1" pitch vertical</t>
  </si>
  <si>
    <t>OKW</t>
  </si>
  <si>
    <t>A9408330</t>
  </si>
  <si>
    <t>Enclosure, OKW Shell-type Cases O 155, Vers. I</t>
  </si>
  <si>
    <t>PCB 150211-1-v2.2</t>
  </si>
  <si>
    <t>FCI</t>
  </si>
  <si>
    <t>68786-302LF</t>
  </si>
  <si>
    <t>n/a</t>
  </si>
  <si>
    <r>
      <t>BOM : 150211 : network-connected signal analyser : v2</t>
    </r>
    <r>
      <rPr>
        <b/>
        <sz val="16"/>
        <color indexed="10"/>
        <rFont val="Arial"/>
        <family val="2"/>
      </rPr>
      <t>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</si>
</sst>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4" fillId="3" borderId="0" xfId="0" applyNumberFormat="1" applyFont="1" applyFill="1" applyAlignment="1">
      <alignment vertical="top" wrapText="1"/>
    </xf>
    <xf numFmtId="0" fontId="4" fillId="3" borderId="0" xfId="0" applyFont="1" applyFill="1"/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/>
    <xf numFmtId="49" fontId="5" fillId="4" borderId="0" xfId="0" applyNumberFormat="1" applyFont="1" applyFill="1" applyAlignment="1">
      <alignment vertical="top" wrapText="1"/>
    </xf>
    <xf numFmtId="0" fontId="5" fillId="4" borderId="0" xfId="0" applyFont="1" applyFill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quotePrefix="1" applyAlignment="1">
      <alignment vertical="top" wrapText="1"/>
    </xf>
    <xf numFmtId="0" fontId="7" fillId="0" borderId="0" xfId="0" applyFont="1" applyAlignment="1">
      <alignment vertical="top" wrapText="1"/>
    </xf>
    <xf numFmtId="49" fontId="0" fillId="0" borderId="0" xfId="0" applyNumberFormat="1" applyFont="1"/>
    <xf numFmtId="0" fontId="0" fillId="0" borderId="0" xfId="0" applyFont="1"/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Fill="1"/>
    <xf numFmtId="49" fontId="6" fillId="0" borderId="0" xfId="0" applyNumberFormat="1" applyFont="1" applyFill="1"/>
    <xf numFmtId="0" fontId="4" fillId="3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49" fontId="2" fillId="3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workbookViewId="0">
      <selection activeCell="A2" sqref="A2"/>
    </sheetView>
  </sheetViews>
  <sheetFormatPr baseColWidth="10" defaultRowHeight="12.75" x14ac:dyDescent="0.2"/>
  <cols>
    <col min="1" max="1" width="61.140625" customWidth="1"/>
    <col min="2" max="2" width="18" customWidth="1"/>
    <col min="3" max="3" width="23" customWidth="1"/>
    <col min="4" max="4" width="16.85546875" customWidth="1"/>
    <col min="5" max="5" width="33" style="13" customWidth="1"/>
    <col min="6" max="6" width="11.140625" customWidth="1"/>
    <col min="7" max="7" width="13.7109375" customWidth="1"/>
    <col min="8" max="8" width="7.28515625" customWidth="1"/>
    <col min="9" max="9" width="9.140625" customWidth="1"/>
    <col min="10" max="10" width="15" customWidth="1"/>
    <col min="11" max="11" width="48.5703125" customWidth="1"/>
    <col min="12" max="256" width="9.140625" customWidth="1"/>
  </cols>
  <sheetData>
    <row r="1" spans="1:13" s="1" customFormat="1" ht="20.25" customHeight="1" x14ac:dyDescent="0.2">
      <c r="A1" s="36" t="s">
        <v>218</v>
      </c>
      <c r="B1" s="36"/>
      <c r="C1" s="36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3" customFormat="1" ht="20.25" customHeight="1" x14ac:dyDescent="0.3">
      <c r="A2" s="2" t="s">
        <v>59</v>
      </c>
      <c r="B2" s="2" t="s">
        <v>60</v>
      </c>
      <c r="C2" s="2" t="s">
        <v>61</v>
      </c>
      <c r="D2" s="2" t="s">
        <v>62</v>
      </c>
      <c r="E2" s="2" t="s">
        <v>63</v>
      </c>
      <c r="F2" s="14" t="s">
        <v>58</v>
      </c>
      <c r="G2" s="14" t="s">
        <v>64</v>
      </c>
      <c r="H2" s="14" t="s">
        <v>65</v>
      </c>
      <c r="I2" s="14" t="s">
        <v>66</v>
      </c>
      <c r="J2" s="14" t="s">
        <v>67</v>
      </c>
      <c r="K2" s="28" t="s">
        <v>92</v>
      </c>
      <c r="L2" s="14"/>
      <c r="M2" s="14"/>
    </row>
    <row r="3" spans="1:13" s="7" customFormat="1" x14ac:dyDescent="0.2">
      <c r="A3" s="6" t="s">
        <v>68</v>
      </c>
      <c r="B3" s="6"/>
      <c r="C3" s="6"/>
      <c r="D3" s="6"/>
      <c r="E3" s="6"/>
      <c r="F3" s="15">
        <f>SUM(F4:F14)</f>
        <v>44</v>
      </c>
      <c r="G3" s="15"/>
      <c r="H3" s="15"/>
      <c r="I3" s="15"/>
      <c r="J3" s="15"/>
      <c r="K3" s="15" t="str">
        <f t="shared" ref="K3" si="0">CONCATENATE(CONCATENATE($E3,IF(ISBLANK($E3),""," = "),$A3),IF(ISBLANK($J3),"",", "),$J3)</f>
        <v>Resistor</v>
      </c>
      <c r="L3" s="15"/>
      <c r="M3" s="15"/>
    </row>
    <row r="4" spans="1:13" s="5" customFormat="1" ht="12.75" customHeight="1" x14ac:dyDescent="0.2">
      <c r="A4" s="13" t="s">
        <v>75</v>
      </c>
      <c r="B4" s="13" t="s">
        <v>1</v>
      </c>
      <c r="C4" s="13" t="s">
        <v>90</v>
      </c>
      <c r="D4" s="13" t="s">
        <v>7</v>
      </c>
      <c r="E4" s="31" t="s">
        <v>148</v>
      </c>
      <c r="F4" s="33">
        <v>7</v>
      </c>
      <c r="G4" s="13">
        <v>2309112</v>
      </c>
      <c r="H4" s="13"/>
      <c r="I4" s="13"/>
      <c r="J4" s="13"/>
      <c r="K4" s="29" t="str">
        <f t="shared" ref="K4:K31" si="1">CONCATENATE(CONCATENATE($E4,IF(ISBLANK($E4),""," = "),$A4),IF(ISBLANK($J4),"",", "),$J4)</f>
        <v>R10, R21, R22, R37, R38, R43, R44 = resistor 0R 5% 0.1W</v>
      </c>
      <c r="L4" s="16"/>
      <c r="M4" s="16"/>
    </row>
    <row r="5" spans="1:13" s="5" customFormat="1" ht="12.75" customHeight="1" x14ac:dyDescent="0.2">
      <c r="A5" s="13" t="s">
        <v>149</v>
      </c>
      <c r="B5" s="20" t="s">
        <v>1</v>
      </c>
      <c r="C5" t="s">
        <v>150</v>
      </c>
      <c r="D5" s="13" t="s">
        <v>7</v>
      </c>
      <c r="E5" s="31" t="s">
        <v>151</v>
      </c>
      <c r="F5" s="33">
        <v>1</v>
      </c>
      <c r="G5">
        <v>9333690</v>
      </c>
      <c r="H5" s="13"/>
      <c r="I5" s="13"/>
      <c r="J5" s="13"/>
      <c r="K5" s="29"/>
      <c r="L5" s="16"/>
      <c r="M5" s="16"/>
    </row>
    <row r="6" spans="1:13" s="5" customFormat="1" ht="12.75" customHeight="1" x14ac:dyDescent="0.2">
      <c r="A6" s="13" t="s">
        <v>136</v>
      </c>
      <c r="B6" s="13" t="s">
        <v>1</v>
      </c>
      <c r="C6" s="19" t="s">
        <v>137</v>
      </c>
      <c r="D6" s="13" t="s">
        <v>7</v>
      </c>
      <c r="E6" s="31" t="s">
        <v>180</v>
      </c>
      <c r="F6" s="33">
        <v>5</v>
      </c>
      <c r="G6" s="13">
        <v>2141727</v>
      </c>
      <c r="H6" s="13"/>
      <c r="I6" s="13"/>
      <c r="J6" s="13"/>
      <c r="K6" s="29"/>
      <c r="L6" s="16"/>
      <c r="M6" s="16"/>
    </row>
    <row r="7" spans="1:13" s="5" customFormat="1" ht="12.75" customHeight="1" x14ac:dyDescent="0.2">
      <c r="A7" s="13" t="s">
        <v>76</v>
      </c>
      <c r="B7" s="13" t="s">
        <v>1</v>
      </c>
      <c r="C7" s="19" t="s">
        <v>87</v>
      </c>
      <c r="D7" s="13" t="s">
        <v>7</v>
      </c>
      <c r="E7" s="13" t="s">
        <v>154</v>
      </c>
      <c r="F7" s="33">
        <v>1</v>
      </c>
      <c r="G7" s="13">
        <v>9333703</v>
      </c>
      <c r="H7" s="13"/>
      <c r="I7" s="13"/>
      <c r="J7" s="13"/>
      <c r="K7" s="29" t="str">
        <f t="shared" si="1"/>
        <v>R1 = resistor 100R 5% 0.1W</v>
      </c>
      <c r="L7" s="16"/>
      <c r="M7" s="16"/>
    </row>
    <row r="8" spans="1:13" s="5" customFormat="1" ht="12.75" customHeight="1" x14ac:dyDescent="0.2">
      <c r="A8" s="19" t="s">
        <v>85</v>
      </c>
      <c r="B8" s="13" t="s">
        <v>1</v>
      </c>
      <c r="C8" s="19" t="s">
        <v>86</v>
      </c>
      <c r="D8" s="13" t="s">
        <v>7</v>
      </c>
      <c r="E8" s="13" t="s">
        <v>97</v>
      </c>
      <c r="F8" s="33">
        <v>1</v>
      </c>
      <c r="G8" s="13">
        <v>9334254</v>
      </c>
      <c r="H8" s="13"/>
      <c r="I8" s="13"/>
      <c r="J8" s="13"/>
      <c r="K8" s="29" t="str">
        <f t="shared" si="1"/>
        <v>R12 = resistor 270R 5% 0.1W</v>
      </c>
      <c r="L8" s="16"/>
      <c r="M8" s="16"/>
    </row>
    <row r="9" spans="1:13" s="5" customFormat="1" ht="12.75" customHeight="1" x14ac:dyDescent="0.2">
      <c r="A9" s="19" t="s">
        <v>179</v>
      </c>
      <c r="B9" s="20" t="s">
        <v>1</v>
      </c>
      <c r="C9" t="s">
        <v>178</v>
      </c>
      <c r="D9" s="13" t="s">
        <v>7</v>
      </c>
      <c r="E9" s="31" t="s">
        <v>177</v>
      </c>
      <c r="F9" s="33">
        <v>2</v>
      </c>
      <c r="G9">
        <v>9334351</v>
      </c>
      <c r="H9" s="13"/>
      <c r="I9" s="13"/>
      <c r="J9" s="13"/>
      <c r="K9" s="29"/>
      <c r="L9" s="16"/>
      <c r="M9" s="16"/>
    </row>
    <row r="10" spans="1:13" s="5" customFormat="1" ht="12.75" customHeight="1" x14ac:dyDescent="0.2">
      <c r="A10" s="19" t="s">
        <v>94</v>
      </c>
      <c r="B10" s="13" t="s">
        <v>1</v>
      </c>
      <c r="C10" s="19" t="s">
        <v>95</v>
      </c>
      <c r="D10" s="13" t="s">
        <v>7</v>
      </c>
      <c r="E10" s="31" t="s">
        <v>138</v>
      </c>
      <c r="F10" s="33">
        <v>8</v>
      </c>
      <c r="G10" s="30">
        <v>9334572</v>
      </c>
      <c r="H10" s="13"/>
      <c r="I10" s="13"/>
      <c r="J10" s="13"/>
      <c r="K10" s="29" t="str">
        <f t="shared" si="1"/>
        <v>R2, R3, R4, R13, R14, R15, R18, R19 = resistor 470R 5% 0.1W</v>
      </c>
      <c r="L10" s="16"/>
      <c r="M10" s="16"/>
    </row>
    <row r="11" spans="1:13" s="5" customFormat="1" ht="12.75" customHeight="1" x14ac:dyDescent="0.2">
      <c r="A11" s="13" t="s">
        <v>73</v>
      </c>
      <c r="B11" s="13" t="s">
        <v>1</v>
      </c>
      <c r="C11" s="13" t="s">
        <v>8</v>
      </c>
      <c r="D11" s="13" t="s">
        <v>7</v>
      </c>
      <c r="E11" s="13" t="s">
        <v>109</v>
      </c>
      <c r="F11" s="33">
        <v>2</v>
      </c>
      <c r="G11" s="13">
        <v>9333711</v>
      </c>
      <c r="H11" s="13"/>
      <c r="I11" s="13"/>
      <c r="J11" s="13"/>
      <c r="K11" s="29" t="str">
        <f>CONCATENATE(CONCATENATE($E11,IF(ISBLANK($E11),""," = "),$A11),IF(ISBLANK($J11),"",", "),$J11)</f>
        <v>R6, R8 = resistor 1k 5% 0.1W</v>
      </c>
      <c r="L11" s="16"/>
      <c r="M11" s="16"/>
    </row>
    <row r="12" spans="1:13" s="5" customFormat="1" ht="12.75" customHeight="1" x14ac:dyDescent="0.2">
      <c r="A12" s="13" t="s">
        <v>98</v>
      </c>
      <c r="B12" s="13" t="s">
        <v>1</v>
      </c>
      <c r="C12" s="13" t="s">
        <v>99</v>
      </c>
      <c r="D12" s="13" t="s">
        <v>7</v>
      </c>
      <c r="E12" s="13" t="s">
        <v>100</v>
      </c>
      <c r="F12" s="33">
        <v>1</v>
      </c>
      <c r="G12" s="13">
        <v>9334262</v>
      </c>
      <c r="H12" s="13"/>
      <c r="I12" s="13"/>
      <c r="J12" s="13"/>
      <c r="K12" s="29" t="str">
        <f t="shared" ref="K12:K13" si="2">CONCATENATE(CONCATENATE($E12,IF(ISBLANK($E12),""," = "),$A12),IF(ISBLANK($J12),"",", "),$J12)</f>
        <v>R11 = resistor 2k7 5% 0.1W</v>
      </c>
      <c r="L12" s="16"/>
      <c r="M12" s="16"/>
    </row>
    <row r="13" spans="1:13" s="5" customFormat="1" ht="12.75" customHeight="1" x14ac:dyDescent="0.2">
      <c r="A13" s="19" t="s">
        <v>112</v>
      </c>
      <c r="B13" s="13" t="s">
        <v>1</v>
      </c>
      <c r="C13" s="19" t="s">
        <v>111</v>
      </c>
      <c r="D13" s="13" t="s">
        <v>7</v>
      </c>
      <c r="E13" s="31" t="s">
        <v>110</v>
      </c>
      <c r="F13" s="33">
        <v>1</v>
      </c>
      <c r="G13" s="13">
        <v>2073768</v>
      </c>
      <c r="H13" s="13"/>
      <c r="I13" s="13"/>
      <c r="J13" s="13"/>
      <c r="K13" s="29" t="str">
        <f t="shared" si="2"/>
        <v>R9 = resistor 4k02 1% 0.125W</v>
      </c>
      <c r="L13" s="16"/>
      <c r="M13" s="16"/>
    </row>
    <row r="14" spans="1:13" s="5" customFormat="1" ht="38.25" customHeight="1" x14ac:dyDescent="0.2">
      <c r="A14" s="13" t="s">
        <v>74</v>
      </c>
      <c r="B14" s="13" t="s">
        <v>1</v>
      </c>
      <c r="C14" s="13" t="s">
        <v>9</v>
      </c>
      <c r="D14" s="13" t="s">
        <v>7</v>
      </c>
      <c r="E14" s="31" t="s">
        <v>156</v>
      </c>
      <c r="F14" s="33">
        <v>15</v>
      </c>
      <c r="G14" s="13">
        <v>9333720</v>
      </c>
      <c r="H14" s="13"/>
      <c r="I14" s="13"/>
      <c r="J14" s="13"/>
      <c r="K14" s="29" t="str">
        <f t="shared" si="1"/>
        <v>R5, R16, R17, R20, R24, R25, R26, R27, R28, R29, R30, R31, R32, R33, R34 = resistor 10k 5% 0.1W</v>
      </c>
      <c r="L14" s="16"/>
      <c r="M14" s="16"/>
    </row>
    <row r="15" spans="1:13" s="5" customFormat="1" ht="12.75" customHeight="1" x14ac:dyDescent="0.2">
      <c r="A15" s="13" t="s">
        <v>158</v>
      </c>
      <c r="B15" s="13" t="s">
        <v>1</v>
      </c>
      <c r="C15" s="13" t="s">
        <v>159</v>
      </c>
      <c r="D15" s="13" t="s">
        <v>7</v>
      </c>
      <c r="E15" s="31" t="s">
        <v>157</v>
      </c>
      <c r="F15" s="33">
        <v>1</v>
      </c>
      <c r="G15" s="13">
        <v>2141850</v>
      </c>
      <c r="H15" s="13"/>
      <c r="I15" s="13"/>
      <c r="J15" s="13"/>
      <c r="K15" s="29"/>
      <c r="L15" s="16"/>
      <c r="M15" s="16"/>
    </row>
    <row r="16" spans="1:13" s="5" customFormat="1" ht="12.75" customHeight="1" x14ac:dyDescent="0.2">
      <c r="A16" s="13" t="s">
        <v>165</v>
      </c>
      <c r="B16" s="20" t="s">
        <v>1</v>
      </c>
      <c r="C16" t="s">
        <v>163</v>
      </c>
      <c r="D16" s="13" t="s">
        <v>7</v>
      </c>
      <c r="E16" s="31" t="s">
        <v>164</v>
      </c>
      <c r="F16" s="33">
        <v>1</v>
      </c>
      <c r="G16">
        <v>9333746</v>
      </c>
      <c r="H16" s="13"/>
      <c r="I16" s="13"/>
      <c r="J16" s="13"/>
      <c r="K16" s="29"/>
      <c r="L16" s="16"/>
      <c r="M16" s="16"/>
    </row>
    <row r="17" spans="1:13" s="5" customFormat="1" ht="15" x14ac:dyDescent="0.2">
      <c r="A17" s="4"/>
      <c r="B17" s="4"/>
      <c r="C17" s="4"/>
      <c r="D17" s="4"/>
      <c r="E17" s="4"/>
      <c r="F17" s="16"/>
      <c r="G17" s="16"/>
      <c r="H17" s="16"/>
      <c r="I17" s="16"/>
      <c r="J17" s="16"/>
      <c r="K17" s="29"/>
      <c r="L17" s="16"/>
      <c r="M17" s="16"/>
    </row>
    <row r="18" spans="1:13" s="7" customFormat="1" x14ac:dyDescent="0.2">
      <c r="A18" s="6" t="s">
        <v>69</v>
      </c>
      <c r="B18" s="6"/>
      <c r="C18" s="6"/>
      <c r="D18" s="6"/>
      <c r="E18" s="6"/>
      <c r="F18" s="15">
        <f>SUM(F19:F30)</f>
        <v>34</v>
      </c>
      <c r="G18" s="15"/>
      <c r="H18" s="15"/>
      <c r="I18" s="15"/>
      <c r="J18" s="15"/>
      <c r="K18" s="15" t="str">
        <f t="shared" ref="K18" si="3">CONCATENATE(CONCATENATE($E18,IF(ISBLANK($E18),""," = "),$A18),IF(ISBLANK($J18),"",", "),$J18)</f>
        <v>Capacitor</v>
      </c>
      <c r="L18" s="15"/>
      <c r="M18" s="15"/>
    </row>
    <row r="19" spans="1:13" s="5" customFormat="1" ht="12.75" customHeight="1" x14ac:dyDescent="0.2">
      <c r="A19" s="13" t="s">
        <v>113</v>
      </c>
      <c r="B19" s="13" t="s">
        <v>1</v>
      </c>
      <c r="C19" s="13" t="s">
        <v>114</v>
      </c>
      <c r="D19" s="13" t="s">
        <v>0</v>
      </c>
      <c r="E19" s="13" t="s">
        <v>115</v>
      </c>
      <c r="F19" s="33">
        <v>1</v>
      </c>
      <c r="G19" s="13">
        <v>2320834</v>
      </c>
      <c r="H19" s="13"/>
      <c r="I19" s="13"/>
      <c r="J19" s="13"/>
      <c r="K19" s="29" t="str">
        <f t="shared" si="1"/>
        <v>C12 = capacitor 10pF C0G/NP0 50V</v>
      </c>
      <c r="L19" s="16"/>
      <c r="M19" s="16"/>
    </row>
    <row r="20" spans="1:13" s="5" customFormat="1" ht="12.75" customHeight="1" x14ac:dyDescent="0.2">
      <c r="A20" s="13" t="s">
        <v>160</v>
      </c>
      <c r="B20" s="13" t="s">
        <v>1</v>
      </c>
      <c r="C20" s="13" t="s">
        <v>161</v>
      </c>
      <c r="D20" s="13" t="s">
        <v>0</v>
      </c>
      <c r="E20" t="s">
        <v>162</v>
      </c>
      <c r="F20" s="33">
        <v>2</v>
      </c>
      <c r="G20" s="13">
        <v>1759194</v>
      </c>
      <c r="H20" s="13"/>
      <c r="I20" s="13"/>
      <c r="J20" s="13"/>
      <c r="K20" s="29"/>
      <c r="L20" s="16"/>
      <c r="M20" s="16"/>
    </row>
    <row r="21" spans="1:13" s="5" customFormat="1" ht="12.75" customHeight="1" x14ac:dyDescent="0.2">
      <c r="A21" s="13" t="s">
        <v>124</v>
      </c>
      <c r="B21" s="13" t="s">
        <v>1</v>
      </c>
      <c r="C21" s="13" t="s">
        <v>125</v>
      </c>
      <c r="D21" s="13" t="s">
        <v>0</v>
      </c>
      <c r="E21" s="13" t="s">
        <v>126</v>
      </c>
      <c r="F21" s="33">
        <v>2</v>
      </c>
      <c r="G21" s="13">
        <v>1759196</v>
      </c>
      <c r="H21" s="13"/>
      <c r="I21" s="13"/>
      <c r="J21" s="13"/>
      <c r="K21" s="29" t="str">
        <f t="shared" si="1"/>
        <v>C13, C14 = capacitor 27pF C0G/NP0 50V</v>
      </c>
      <c r="L21" s="16"/>
      <c r="M21" s="16"/>
    </row>
    <row r="22" spans="1:13" s="5" customFormat="1" ht="12.75" customHeight="1" x14ac:dyDescent="0.2">
      <c r="A22" s="13" t="s">
        <v>170</v>
      </c>
      <c r="B22" s="13" t="s">
        <v>168</v>
      </c>
      <c r="C22" s="13" t="s">
        <v>169</v>
      </c>
      <c r="D22" s="13" t="s">
        <v>0</v>
      </c>
      <c r="E22" s="13" t="s">
        <v>166</v>
      </c>
      <c r="F22" s="33" t="s">
        <v>91</v>
      </c>
      <c r="G22" s="13">
        <v>1886014</v>
      </c>
      <c r="H22" s="13"/>
      <c r="I22" s="13"/>
      <c r="J22" s="13"/>
      <c r="K22" s="29"/>
      <c r="L22" s="16"/>
      <c r="M22" s="16"/>
    </row>
    <row r="23" spans="1:13" s="5" customFormat="1" ht="12.75" customHeight="1" x14ac:dyDescent="0.2">
      <c r="A23" s="19" t="s">
        <v>186</v>
      </c>
      <c r="B23" s="20" t="s">
        <v>1</v>
      </c>
      <c r="C23" s="13" t="s">
        <v>185</v>
      </c>
      <c r="D23" s="13" t="s">
        <v>0</v>
      </c>
      <c r="E23" t="s">
        <v>184</v>
      </c>
      <c r="F23" s="33">
        <v>2</v>
      </c>
      <c r="G23" s="13">
        <v>1759244</v>
      </c>
      <c r="H23" s="13"/>
      <c r="I23" s="13"/>
      <c r="J23" s="13"/>
      <c r="K23" s="29"/>
      <c r="L23" s="16"/>
      <c r="M23" s="16"/>
    </row>
    <row r="24" spans="1:13" s="5" customFormat="1" ht="12.75" customHeight="1" x14ac:dyDescent="0.2">
      <c r="A24" s="19" t="s">
        <v>167</v>
      </c>
      <c r="B24" s="20" t="s">
        <v>1</v>
      </c>
      <c r="C24" s="20" t="s">
        <v>187</v>
      </c>
      <c r="D24" s="13" t="s">
        <v>0</v>
      </c>
      <c r="E24" t="s">
        <v>152</v>
      </c>
      <c r="F24" s="33">
        <v>2</v>
      </c>
      <c r="G24" s="21">
        <v>1759246</v>
      </c>
      <c r="H24" s="13"/>
      <c r="I24" s="13"/>
      <c r="J24" s="13"/>
      <c r="K24" s="29"/>
      <c r="L24" s="16"/>
      <c r="M24" s="16"/>
    </row>
    <row r="25" spans="1:13" s="5" customFormat="1" ht="12.75" customHeight="1" x14ac:dyDescent="0.2">
      <c r="A25" s="19" t="s">
        <v>172</v>
      </c>
      <c r="B25" s="20" t="s">
        <v>1</v>
      </c>
      <c r="C25" s="20" t="s">
        <v>171</v>
      </c>
      <c r="D25" s="13" t="s">
        <v>0</v>
      </c>
      <c r="E25" t="s">
        <v>173</v>
      </c>
      <c r="F25" s="33">
        <v>1</v>
      </c>
      <c r="G25" s="21">
        <v>1759252</v>
      </c>
      <c r="H25" s="13"/>
      <c r="I25" s="13"/>
      <c r="J25" s="13"/>
      <c r="K25" s="29"/>
      <c r="L25" s="16"/>
      <c r="M25" s="16"/>
    </row>
    <row r="26" spans="1:13" s="5" customFormat="1" ht="12.75" customHeight="1" x14ac:dyDescent="0.2">
      <c r="A26" s="19" t="s">
        <v>117</v>
      </c>
      <c r="B26" s="13" t="s">
        <v>1</v>
      </c>
      <c r="C26" s="13" t="s">
        <v>116</v>
      </c>
      <c r="D26" s="13" t="s">
        <v>0</v>
      </c>
      <c r="E26" s="13" t="s">
        <v>118</v>
      </c>
      <c r="F26" s="33">
        <v>2</v>
      </c>
      <c r="G26" s="13">
        <v>1759260</v>
      </c>
      <c r="H26" s="13"/>
      <c r="I26" s="13"/>
      <c r="J26" s="13"/>
      <c r="K26" s="29" t="str">
        <f t="shared" si="1"/>
        <v>C7, C8 = capacitor 47nF X7R 50V</v>
      </c>
      <c r="L26" s="16"/>
      <c r="M26" s="16"/>
    </row>
    <row r="27" spans="1:13" s="5" customFormat="1" ht="25.5" customHeight="1" x14ac:dyDescent="0.2">
      <c r="A27" s="13" t="s">
        <v>77</v>
      </c>
      <c r="B27" s="13" t="s">
        <v>1</v>
      </c>
      <c r="C27" s="20" t="s">
        <v>127</v>
      </c>
      <c r="D27" s="13" t="s">
        <v>0</v>
      </c>
      <c r="E27" s="31" t="s">
        <v>155</v>
      </c>
      <c r="F27" s="33">
        <v>13</v>
      </c>
      <c r="G27" s="21">
        <v>1759265</v>
      </c>
      <c r="H27" s="13"/>
      <c r="I27" s="13"/>
      <c r="J27" s="13"/>
      <c r="K27" s="29" t="str">
        <f t="shared" si="1"/>
        <v>C3, C6, C9, C15, C16, C17, C18, C19, C22, C24, C25, C26, C32 = capacitor 100nF X7R 50V</v>
      </c>
      <c r="L27" s="16"/>
      <c r="M27" s="16"/>
    </row>
    <row r="28" spans="1:13" s="5" customFormat="1" ht="12.75" customHeight="1" x14ac:dyDescent="0.2">
      <c r="A28" s="13" t="s">
        <v>84</v>
      </c>
      <c r="B28" s="13" t="s">
        <v>1</v>
      </c>
      <c r="C28" s="13" t="s">
        <v>83</v>
      </c>
      <c r="D28" s="13" t="s">
        <v>0</v>
      </c>
      <c r="E28" s="13" t="s">
        <v>96</v>
      </c>
      <c r="F28" s="33">
        <v>4</v>
      </c>
      <c r="G28" s="13">
        <v>2320857</v>
      </c>
      <c r="H28" s="13"/>
      <c r="I28" s="13"/>
      <c r="J28" s="13"/>
      <c r="K28" s="29" t="str">
        <f t="shared" si="1"/>
        <v>C1, C2, C4, C5 = capacitor 1uF X7R 10V</v>
      </c>
      <c r="L28" s="16"/>
      <c r="M28" s="16"/>
    </row>
    <row r="29" spans="1:13" s="5" customFormat="1" ht="12.75" customHeight="1" x14ac:dyDescent="0.2">
      <c r="A29" s="13" t="s">
        <v>182</v>
      </c>
      <c r="B29" s="13" t="s">
        <v>1</v>
      </c>
      <c r="C29" s="13" t="s">
        <v>183</v>
      </c>
      <c r="D29" s="13" t="s">
        <v>0</v>
      </c>
      <c r="E29" s="13" t="s">
        <v>181</v>
      </c>
      <c r="F29" s="33">
        <v>1</v>
      </c>
      <c r="G29" s="13">
        <v>2320858</v>
      </c>
      <c r="H29" s="13"/>
      <c r="I29" s="13"/>
      <c r="J29" s="13"/>
      <c r="K29" s="29"/>
      <c r="L29" s="16"/>
      <c r="M29" s="16"/>
    </row>
    <row r="30" spans="1:13" s="5" customFormat="1" ht="12.75" customHeight="1" x14ac:dyDescent="0.2">
      <c r="A30" s="19" t="s">
        <v>139</v>
      </c>
      <c r="B30" s="13" t="s">
        <v>141</v>
      </c>
      <c r="C30" s="25" t="s">
        <v>140</v>
      </c>
      <c r="D30" s="25" t="s">
        <v>93</v>
      </c>
      <c r="E30" t="s">
        <v>153</v>
      </c>
      <c r="F30" s="33">
        <v>4</v>
      </c>
      <c r="G30" s="11">
        <v>2425577</v>
      </c>
      <c r="H30" s="13"/>
      <c r="I30" s="13"/>
      <c r="J30" s="13"/>
      <c r="K30" s="29" t="str">
        <f t="shared" si="1"/>
        <v>C10, C20, C28, C31 = capacitor tantalum 10uF 16V</v>
      </c>
      <c r="L30" s="16"/>
      <c r="M30" s="16"/>
    </row>
    <row r="31" spans="1:13" s="5" customFormat="1" ht="15" x14ac:dyDescent="0.2">
      <c r="A31" s="4" t="s">
        <v>91</v>
      </c>
      <c r="B31" s="4"/>
      <c r="C31" s="4"/>
      <c r="D31" s="13" t="s">
        <v>0</v>
      </c>
      <c r="E31" t="s">
        <v>195</v>
      </c>
      <c r="F31" s="16" t="s">
        <v>91</v>
      </c>
      <c r="G31" s="16"/>
      <c r="H31" s="16"/>
      <c r="I31" s="16"/>
      <c r="J31" s="16"/>
      <c r="K31" s="29" t="str">
        <f t="shared" si="1"/>
        <v>C11, C21 = NC</v>
      </c>
      <c r="L31" s="16"/>
      <c r="M31" s="16"/>
    </row>
    <row r="32" spans="1:13" s="5" customFormat="1" x14ac:dyDescent="0.2">
      <c r="A32" s="4"/>
      <c r="B32" s="4"/>
      <c r="C32" s="4"/>
      <c r="D32" s="13"/>
      <c r="E32" s="4"/>
      <c r="F32" s="16"/>
      <c r="G32" s="16"/>
      <c r="H32" s="16"/>
      <c r="I32" s="16"/>
      <c r="J32" s="16"/>
      <c r="K32" s="16"/>
      <c r="L32" s="16"/>
      <c r="M32" s="16"/>
    </row>
    <row r="33" spans="1:13" s="7" customFormat="1" x14ac:dyDescent="0.2">
      <c r="A33" s="6" t="s">
        <v>70</v>
      </c>
      <c r="B33" s="6"/>
      <c r="C33" s="6"/>
      <c r="D33" s="6"/>
      <c r="E33" s="6"/>
      <c r="F33" s="15">
        <f>SUM(F34)</f>
        <v>2</v>
      </c>
      <c r="G33" s="15"/>
      <c r="H33" s="15"/>
      <c r="I33" s="15"/>
      <c r="J33" s="15"/>
      <c r="K33" s="15" t="str">
        <f t="shared" ref="K33" si="4">CONCATENATE(CONCATENATE($E33,IF(ISBLANK($E33),""," = "),$A33),IF(ISBLANK($J33),"",", "),$J33)</f>
        <v>Inductor / Self</v>
      </c>
      <c r="L33" s="15"/>
      <c r="M33" s="15"/>
    </row>
    <row r="34" spans="1:13" ht="12.75" customHeight="1" x14ac:dyDescent="0.2">
      <c r="A34" s="19" t="s">
        <v>194</v>
      </c>
      <c r="B34" s="13" t="s">
        <v>203</v>
      </c>
      <c r="C34" t="s">
        <v>192</v>
      </c>
      <c r="D34" t="s">
        <v>193</v>
      </c>
      <c r="E34" t="s">
        <v>191</v>
      </c>
      <c r="F34" s="33">
        <v>2</v>
      </c>
      <c r="G34" s="13">
        <v>2292456</v>
      </c>
      <c r="H34" s="13"/>
      <c r="I34" s="13"/>
      <c r="J34" s="13"/>
      <c r="K34" s="29" t="str">
        <f t="shared" ref="K34" si="5">CONCATENATE(CONCATENATE($E34,IF(ISBLANK($E34),""," = "),$A34),IF(ISBLANK($J34),"",", "),$J34)</f>
        <v>L1, L2 = Ferrite, 600 R, 1 A</v>
      </c>
      <c r="L34" s="13"/>
      <c r="M34" s="13"/>
    </row>
    <row r="35" spans="1:13" x14ac:dyDescent="0.2">
      <c r="A35" s="13"/>
      <c r="B35" s="13"/>
      <c r="C35" s="13"/>
      <c r="D35" s="13"/>
      <c r="F35" s="13"/>
      <c r="G35" s="13"/>
      <c r="H35" s="13"/>
      <c r="I35" s="13"/>
      <c r="J35" s="13"/>
      <c r="K35" s="13"/>
      <c r="L35" s="13"/>
      <c r="M35" s="13"/>
    </row>
    <row r="36" spans="1:13" s="7" customFormat="1" x14ac:dyDescent="0.2">
      <c r="A36" s="6" t="s">
        <v>71</v>
      </c>
      <c r="B36" s="6"/>
      <c r="C36" s="6"/>
      <c r="D36" s="6"/>
      <c r="E36" s="6"/>
      <c r="F36" s="15">
        <f>SUM(F37:F40)</f>
        <v>8</v>
      </c>
      <c r="G36" s="15"/>
      <c r="H36" s="15"/>
      <c r="I36" s="15"/>
      <c r="J36" s="15"/>
      <c r="K36" s="15" t="str">
        <f t="shared" ref="K36" si="6">CONCATENATE(CONCATENATE($E36,IF(ISBLANK($E36),""," = "),$A36),IF(ISBLANK($J36),"",", "),$J36)</f>
        <v>Semiconductor</v>
      </c>
      <c r="L36" s="15"/>
      <c r="M36" s="15"/>
    </row>
    <row r="37" spans="1:13" ht="12.75" customHeight="1" x14ac:dyDescent="0.2">
      <c r="A37" s="25" t="s">
        <v>106</v>
      </c>
      <c r="B37" s="25" t="s">
        <v>88</v>
      </c>
      <c r="C37" s="8" t="s">
        <v>107</v>
      </c>
      <c r="D37" s="25" t="s">
        <v>108</v>
      </c>
      <c r="E37" s="24" t="s">
        <v>135</v>
      </c>
      <c r="F37" s="35">
        <v>4</v>
      </c>
      <c r="G37" s="8">
        <v>2099241</v>
      </c>
      <c r="H37" s="13"/>
      <c r="I37" s="13"/>
      <c r="J37" s="13"/>
      <c r="K37" s="29" t="str">
        <f t="shared" ref="K37:K40" si="7">CONCATENATE(CONCATENATE($E37,IF(ISBLANK($E37),""," = "),$A37),IF(ISBLANK($J37),"",", "),$J37)</f>
        <v>D1, D2, D3, D4 = LED red</v>
      </c>
      <c r="L37" s="13"/>
      <c r="M37" s="13"/>
    </row>
    <row r="38" spans="1:13" ht="12.75" customHeight="1" x14ac:dyDescent="0.2">
      <c r="A38" s="26" t="s">
        <v>144</v>
      </c>
      <c r="B38" s="20" t="s">
        <v>143</v>
      </c>
      <c r="C38" t="s">
        <v>144</v>
      </c>
      <c r="D38" s="20" t="s">
        <v>145</v>
      </c>
      <c r="E38" s="24" t="s">
        <v>142</v>
      </c>
      <c r="F38" s="35">
        <v>1</v>
      </c>
      <c r="G38" s="21">
        <v>2440972</v>
      </c>
      <c r="H38" s="13"/>
      <c r="I38" s="13"/>
      <c r="J38" s="13"/>
      <c r="K38" s="29"/>
      <c r="L38" s="13"/>
      <c r="M38" s="13"/>
    </row>
    <row r="39" spans="1:13" ht="12.75" customHeight="1" x14ac:dyDescent="0.2">
      <c r="A39" s="13" t="s">
        <v>146</v>
      </c>
      <c r="B39" s="13" t="s">
        <v>3</v>
      </c>
      <c r="C39" s="13" t="s">
        <v>146</v>
      </c>
      <c r="D39" s="13" t="s">
        <v>147</v>
      </c>
      <c r="E39" s="13" t="s">
        <v>2</v>
      </c>
      <c r="F39" s="33">
        <v>1</v>
      </c>
      <c r="G39" s="13"/>
      <c r="H39" s="13"/>
      <c r="I39" s="13"/>
      <c r="J39" s="13"/>
      <c r="K39" s="29" t="str">
        <f t="shared" si="7"/>
        <v>IC1 = DSPIC33EP512MC502-I/MM</v>
      </c>
      <c r="L39" s="13"/>
      <c r="M39" s="13"/>
    </row>
    <row r="40" spans="1:13" ht="12.75" customHeight="1" x14ac:dyDescent="0.2">
      <c r="A40" s="13" t="s">
        <v>101</v>
      </c>
      <c r="B40" s="13" t="s">
        <v>102</v>
      </c>
      <c r="C40" s="13" t="s">
        <v>104</v>
      </c>
      <c r="D40" s="19" t="s">
        <v>103</v>
      </c>
      <c r="E40" s="19" t="s">
        <v>105</v>
      </c>
      <c r="F40" s="33">
        <v>2</v>
      </c>
      <c r="G40" s="13">
        <v>2074871</v>
      </c>
      <c r="H40" s="13"/>
      <c r="I40" s="13"/>
      <c r="J40" s="13"/>
      <c r="K40" s="29" t="str">
        <f t="shared" si="7"/>
        <v>IC2, IC3 = ADP151</v>
      </c>
      <c r="L40" s="13"/>
      <c r="M40" s="13"/>
    </row>
    <row r="41" spans="1:13" ht="12.75" customHeight="1" x14ac:dyDescent="0.2">
      <c r="A41" t="s">
        <v>199</v>
      </c>
      <c r="B41" s="13" t="s">
        <v>197</v>
      </c>
      <c r="C41" t="s">
        <v>199</v>
      </c>
      <c r="D41" s="19" t="s">
        <v>198</v>
      </c>
      <c r="E41" s="19" t="s">
        <v>196</v>
      </c>
      <c r="F41" s="33">
        <v>1</v>
      </c>
      <c r="G41" s="13"/>
      <c r="H41" s="13"/>
      <c r="I41" s="13"/>
      <c r="J41" s="13"/>
      <c r="K41" s="29"/>
      <c r="L41" s="13"/>
      <c r="M41" s="13"/>
    </row>
    <row r="42" spans="1:13" x14ac:dyDescent="0.2">
      <c r="A42" s="13"/>
      <c r="B42" s="13"/>
      <c r="C42" s="13"/>
      <c r="D42" s="13"/>
      <c r="F42" s="13"/>
      <c r="G42" s="13"/>
      <c r="H42" s="13"/>
      <c r="I42" s="13"/>
      <c r="J42" s="13"/>
      <c r="K42" s="13"/>
      <c r="L42" s="13"/>
      <c r="M42" s="13"/>
    </row>
    <row r="43" spans="1:13" s="7" customFormat="1" x14ac:dyDescent="0.2">
      <c r="A43" s="6" t="s">
        <v>72</v>
      </c>
      <c r="B43" s="6"/>
      <c r="C43" s="6"/>
      <c r="D43" s="6"/>
      <c r="E43" s="6"/>
      <c r="F43" s="15">
        <f>SUM(F44:F56)</f>
        <v>16</v>
      </c>
      <c r="G43" s="15"/>
      <c r="H43" s="15"/>
      <c r="I43" s="15"/>
      <c r="J43" s="15"/>
      <c r="K43" s="15" t="str">
        <f t="shared" ref="K43:K57" si="8">CONCATENATE(CONCATENATE($E43,IF(ISBLANK($E43),""," = "),$A43),IF(ISBLANK($J43),"",", "),$J43)</f>
        <v>Misc.</v>
      </c>
      <c r="L43" s="15"/>
      <c r="M43" s="15"/>
    </row>
    <row r="44" spans="1:13" ht="12.75" customHeight="1" x14ac:dyDescent="0.2">
      <c r="A44" s="8" t="s">
        <v>208</v>
      </c>
      <c r="B44" s="9"/>
      <c r="C44" s="8"/>
      <c r="D44" s="8" t="s">
        <v>78</v>
      </c>
      <c r="E44" s="13" t="s">
        <v>129</v>
      </c>
      <c r="F44" s="33">
        <v>1</v>
      </c>
      <c r="G44" s="8"/>
      <c r="H44" s="13"/>
      <c r="I44" s="13"/>
      <c r="J44" s="13"/>
      <c r="K44" s="29" t="str">
        <f t="shared" si="8"/>
        <v>JP1 = Header male 1x3 pin, 0.1" pitch vertical</v>
      </c>
      <c r="L44" s="13"/>
      <c r="M44" s="13"/>
    </row>
    <row r="45" spans="1:13" ht="12.75" customHeight="1" x14ac:dyDescent="0.2">
      <c r="A45" s="8" t="s">
        <v>209</v>
      </c>
      <c r="B45" s="9"/>
      <c r="C45" s="8"/>
      <c r="D45" s="8" t="s">
        <v>200</v>
      </c>
      <c r="E45" s="13" t="s">
        <v>201</v>
      </c>
      <c r="F45" s="33">
        <v>1</v>
      </c>
      <c r="G45" s="8"/>
      <c r="H45" s="13"/>
      <c r="I45" s="13"/>
      <c r="J45" s="13"/>
      <c r="K45" s="29"/>
      <c r="L45" s="13"/>
      <c r="M45" s="13"/>
    </row>
    <row r="46" spans="1:13" ht="12.75" customHeight="1" x14ac:dyDescent="0.2">
      <c r="A46" s="8" t="s">
        <v>210</v>
      </c>
      <c r="B46" s="9"/>
      <c r="C46" s="8"/>
      <c r="D46" s="8" t="s">
        <v>78</v>
      </c>
      <c r="E46" s="13" t="s">
        <v>202</v>
      </c>
      <c r="F46" s="33">
        <v>2</v>
      </c>
      <c r="G46" s="8"/>
      <c r="H46" s="13"/>
      <c r="I46" s="13"/>
      <c r="J46" s="13"/>
      <c r="K46" s="29" t="str">
        <f t="shared" si="8"/>
        <v>K1, K6 = Header male 1x6 pin, 0.1" pitch vertical</v>
      </c>
      <c r="L46" s="13"/>
      <c r="M46" s="13"/>
    </row>
    <row r="47" spans="1:13" ht="15" x14ac:dyDescent="0.2">
      <c r="A47" s="26" t="s">
        <v>130</v>
      </c>
      <c r="B47" s="20" t="s">
        <v>122</v>
      </c>
      <c r="C47" s="20" t="s">
        <v>121</v>
      </c>
      <c r="D47" s="20" t="s">
        <v>119</v>
      </c>
      <c r="E47" s="27" t="s">
        <v>123</v>
      </c>
      <c r="F47" s="34">
        <v>2</v>
      </c>
      <c r="G47" s="21">
        <v>2293737</v>
      </c>
      <c r="K47" s="29" t="str">
        <f t="shared" si="8"/>
        <v>K2, K3 = BNC, right angle</v>
      </c>
    </row>
    <row r="48" spans="1:13" ht="12.75" customHeight="1" x14ac:dyDescent="0.2">
      <c r="A48" s="13" t="s">
        <v>5</v>
      </c>
      <c r="B48" s="13" t="s">
        <v>6</v>
      </c>
      <c r="C48" s="18" t="s">
        <v>79</v>
      </c>
      <c r="D48" t="s">
        <v>80</v>
      </c>
      <c r="E48" s="13" t="s">
        <v>4</v>
      </c>
      <c r="F48" s="33">
        <v>1</v>
      </c>
      <c r="G48" s="13">
        <v>1125348</v>
      </c>
      <c r="H48" s="13"/>
      <c r="I48" s="13"/>
      <c r="J48" s="13"/>
      <c r="K48" s="29" t="str">
        <f t="shared" si="8"/>
        <v>K4 = Mini USB-B shielded</v>
      </c>
      <c r="L48" s="13"/>
      <c r="M48" s="13"/>
    </row>
    <row r="49" spans="1:13" ht="12.75" customHeight="1" x14ac:dyDescent="0.2">
      <c r="A49" t="s">
        <v>188</v>
      </c>
      <c r="B49" s="20" t="s">
        <v>190</v>
      </c>
      <c r="C49" t="s">
        <v>189</v>
      </c>
      <c r="D49" t="s">
        <v>189</v>
      </c>
      <c r="E49" s="22" t="s">
        <v>128</v>
      </c>
      <c r="F49" s="32">
        <v>1</v>
      </c>
      <c r="G49" s="21">
        <v>1217016</v>
      </c>
      <c r="H49" s="13"/>
      <c r="I49" s="13"/>
      <c r="J49" s="13"/>
      <c r="K49" s="29" t="str">
        <f t="shared" si="8"/>
        <v>K5 = RJ45 connector with 10/100 Base-TX magnetics and LEDs</v>
      </c>
      <c r="L49" s="13"/>
      <c r="M49" s="13"/>
    </row>
    <row r="50" spans="1:13" ht="12.75" customHeight="1" x14ac:dyDescent="0.2">
      <c r="A50" s="26" t="s">
        <v>134</v>
      </c>
      <c r="B50" s="20" t="s">
        <v>131</v>
      </c>
      <c r="C50" s="20" t="s">
        <v>132</v>
      </c>
      <c r="D50" s="20" t="s">
        <v>133</v>
      </c>
      <c r="E50" s="22" t="s">
        <v>10</v>
      </c>
      <c r="F50" s="32">
        <v>1</v>
      </c>
      <c r="G50" s="21">
        <v>1555985</v>
      </c>
      <c r="H50" s="13"/>
      <c r="I50" s="13"/>
      <c r="J50" s="13"/>
      <c r="K50" s="29" t="str">
        <f t="shared" si="8"/>
        <v>S1 = Pushbutton, 6x6 mm</v>
      </c>
      <c r="L50" s="13"/>
      <c r="M50" s="13"/>
    </row>
    <row r="51" spans="1:13" ht="15" customHeight="1" x14ac:dyDescent="0.2">
      <c r="A51" s="10" t="s">
        <v>207</v>
      </c>
      <c r="B51" t="s">
        <v>82</v>
      </c>
      <c r="C51" t="s">
        <v>120</v>
      </c>
      <c r="D51" s="10" t="s">
        <v>81</v>
      </c>
      <c r="E51" s="13" t="s">
        <v>54</v>
      </c>
      <c r="F51" s="32">
        <v>1</v>
      </c>
      <c r="G51">
        <v>2449408</v>
      </c>
      <c r="K51" s="29" t="str">
        <f t="shared" si="8"/>
        <v>X1 = Crystal 8 MHz</v>
      </c>
    </row>
    <row r="52" spans="1:13" ht="15" x14ac:dyDescent="0.2">
      <c r="A52" s="10" t="s">
        <v>206</v>
      </c>
      <c r="B52" s="20" t="s">
        <v>175</v>
      </c>
      <c r="C52" t="s">
        <v>176</v>
      </c>
      <c r="D52" s="10" t="s">
        <v>81</v>
      </c>
      <c r="E52" s="13" t="s">
        <v>174</v>
      </c>
      <c r="F52" s="32">
        <v>1</v>
      </c>
      <c r="G52">
        <v>2467741</v>
      </c>
      <c r="K52" s="29" t="str">
        <f t="shared" si="8"/>
        <v>X2 = Crystal 25 MHz</v>
      </c>
    </row>
    <row r="53" spans="1:13" ht="15" x14ac:dyDescent="0.2">
      <c r="A53" s="10" t="s">
        <v>205</v>
      </c>
      <c r="B53" s="20" t="s">
        <v>215</v>
      </c>
      <c r="C53" s="20" t="s">
        <v>216</v>
      </c>
      <c r="D53" s="20" t="s">
        <v>217</v>
      </c>
      <c r="F53" s="32">
        <v>3</v>
      </c>
      <c r="G53" s="21">
        <v>1740371</v>
      </c>
      <c r="K53" s="29" t="str">
        <f t="shared" si="8"/>
        <v>Jumpers for JP1 and JP2</v>
      </c>
    </row>
    <row r="54" spans="1:13" ht="15" x14ac:dyDescent="0.2">
      <c r="A54" s="25" t="s">
        <v>213</v>
      </c>
      <c r="B54" s="25" t="s">
        <v>211</v>
      </c>
      <c r="C54" s="25" t="s">
        <v>212</v>
      </c>
      <c r="D54" s="25"/>
      <c r="E54" s="25"/>
      <c r="F54" s="11">
        <v>1</v>
      </c>
      <c r="K54" s="29" t="str">
        <f t="shared" si="8"/>
        <v>Enclosure, OKW Shell-type Cases O 155, Vers. I</v>
      </c>
    </row>
    <row r="55" spans="1:13" ht="15" x14ac:dyDescent="0.2">
      <c r="K55" s="29" t="str">
        <f t="shared" si="8"/>
        <v/>
      </c>
    </row>
    <row r="56" spans="1:13" ht="15" x14ac:dyDescent="0.2">
      <c r="A56" s="23" t="s">
        <v>214</v>
      </c>
      <c r="B56" s="25" t="s">
        <v>89</v>
      </c>
      <c r="C56" s="25"/>
      <c r="D56" s="25"/>
      <c r="E56" s="25"/>
      <c r="F56" s="11">
        <v>1</v>
      </c>
      <c r="G56" s="11"/>
      <c r="K56" s="29" t="str">
        <f t="shared" si="8"/>
        <v>PCB 150211-1-v2.2</v>
      </c>
    </row>
    <row r="57" spans="1:13" ht="15" x14ac:dyDescent="0.2">
      <c r="A57" t="s">
        <v>204</v>
      </c>
      <c r="B57" t="s">
        <v>89</v>
      </c>
      <c r="F57">
        <v>1</v>
      </c>
      <c r="K57" s="29" t="str">
        <f t="shared" si="8"/>
        <v>Firmware 150211 for IC1</v>
      </c>
    </row>
    <row r="97" spans="1:11" x14ac:dyDescent="0.2">
      <c r="A97" t="s">
        <v>12</v>
      </c>
      <c r="D97" t="s">
        <v>11</v>
      </c>
      <c r="E97" s="13" t="s">
        <v>10</v>
      </c>
      <c r="K97" t="s">
        <v>11</v>
      </c>
    </row>
    <row r="98" spans="1:11" x14ac:dyDescent="0.2">
      <c r="A98" t="s">
        <v>12</v>
      </c>
      <c r="D98" t="s">
        <v>11</v>
      </c>
      <c r="E98" s="13" t="s">
        <v>13</v>
      </c>
      <c r="K98" t="s">
        <v>11</v>
      </c>
    </row>
    <row r="99" spans="1:11" x14ac:dyDescent="0.2">
      <c r="A99" t="s">
        <v>12</v>
      </c>
      <c r="D99" t="s">
        <v>11</v>
      </c>
      <c r="E99" s="13" t="s">
        <v>14</v>
      </c>
      <c r="K99" t="s">
        <v>11</v>
      </c>
    </row>
    <row r="100" spans="1:11" x14ac:dyDescent="0.2">
      <c r="A100" t="s">
        <v>12</v>
      </c>
      <c r="D100" t="s">
        <v>11</v>
      </c>
      <c r="E100" s="13" t="s">
        <v>15</v>
      </c>
      <c r="K100" t="s">
        <v>11</v>
      </c>
    </row>
    <row r="101" spans="1:11" x14ac:dyDescent="0.2">
      <c r="A101" t="s">
        <v>12</v>
      </c>
      <c r="D101" t="s">
        <v>11</v>
      </c>
      <c r="E101" s="13" t="s">
        <v>16</v>
      </c>
      <c r="K101" t="s">
        <v>11</v>
      </c>
    </row>
    <row r="102" spans="1:11" x14ac:dyDescent="0.2">
      <c r="A102" t="s">
        <v>12</v>
      </c>
      <c r="D102" t="s">
        <v>11</v>
      </c>
      <c r="E102" s="13" t="s">
        <v>17</v>
      </c>
      <c r="K102" t="s">
        <v>11</v>
      </c>
    </row>
    <row r="103" spans="1:11" x14ac:dyDescent="0.2">
      <c r="A103" t="s">
        <v>12</v>
      </c>
      <c r="D103" t="s">
        <v>11</v>
      </c>
      <c r="E103" s="13" t="s">
        <v>18</v>
      </c>
      <c r="K103" t="s">
        <v>11</v>
      </c>
    </row>
    <row r="104" spans="1:11" x14ac:dyDescent="0.2">
      <c r="A104" t="s">
        <v>12</v>
      </c>
      <c r="D104" t="s">
        <v>11</v>
      </c>
      <c r="E104" s="13" t="s">
        <v>19</v>
      </c>
      <c r="K104" t="s">
        <v>11</v>
      </c>
    </row>
    <row r="105" spans="1:11" x14ac:dyDescent="0.2">
      <c r="A105" t="s">
        <v>12</v>
      </c>
      <c r="D105" t="s">
        <v>11</v>
      </c>
      <c r="E105" s="13" t="s">
        <v>20</v>
      </c>
      <c r="K105" t="s">
        <v>11</v>
      </c>
    </row>
    <row r="106" spans="1:11" x14ac:dyDescent="0.2">
      <c r="A106" t="s">
        <v>12</v>
      </c>
      <c r="D106" t="s">
        <v>11</v>
      </c>
      <c r="E106" s="13" t="s">
        <v>21</v>
      </c>
      <c r="K106" t="s">
        <v>11</v>
      </c>
    </row>
    <row r="107" spans="1:11" x14ac:dyDescent="0.2">
      <c r="A107" t="s">
        <v>12</v>
      </c>
      <c r="D107" t="s">
        <v>11</v>
      </c>
      <c r="E107" s="13" t="s">
        <v>22</v>
      </c>
      <c r="K107" t="s">
        <v>11</v>
      </c>
    </row>
    <row r="108" spans="1:11" x14ac:dyDescent="0.2">
      <c r="A108" t="s">
        <v>12</v>
      </c>
      <c r="D108" t="s">
        <v>11</v>
      </c>
      <c r="E108" s="13" t="s">
        <v>23</v>
      </c>
      <c r="K108" t="s">
        <v>11</v>
      </c>
    </row>
    <row r="109" spans="1:11" x14ac:dyDescent="0.2">
      <c r="A109" t="s">
        <v>12</v>
      </c>
      <c r="D109" t="s">
        <v>11</v>
      </c>
      <c r="E109" s="13" t="s">
        <v>24</v>
      </c>
      <c r="K109" t="s">
        <v>11</v>
      </c>
    </row>
    <row r="110" spans="1:11" x14ac:dyDescent="0.2">
      <c r="A110" t="s">
        <v>12</v>
      </c>
      <c r="D110" t="s">
        <v>11</v>
      </c>
      <c r="E110" s="13" t="s">
        <v>25</v>
      </c>
      <c r="K110" t="s">
        <v>11</v>
      </c>
    </row>
    <row r="111" spans="1:11" x14ac:dyDescent="0.2">
      <c r="A111" t="s">
        <v>12</v>
      </c>
      <c r="D111" t="s">
        <v>11</v>
      </c>
      <c r="E111" s="13" t="s">
        <v>26</v>
      </c>
      <c r="K111" t="s">
        <v>11</v>
      </c>
    </row>
    <row r="112" spans="1:11" x14ac:dyDescent="0.2">
      <c r="A112" t="s">
        <v>12</v>
      </c>
      <c r="D112" t="s">
        <v>11</v>
      </c>
      <c r="E112" s="13" t="s">
        <v>27</v>
      </c>
      <c r="K112" t="s">
        <v>11</v>
      </c>
    </row>
    <row r="113" spans="1:11" x14ac:dyDescent="0.2">
      <c r="A113" t="s">
        <v>29</v>
      </c>
      <c r="D113" t="s">
        <v>30</v>
      </c>
      <c r="E113" s="13" t="s">
        <v>28</v>
      </c>
      <c r="K113" t="s">
        <v>29</v>
      </c>
    </row>
    <row r="114" spans="1:11" x14ac:dyDescent="0.2">
      <c r="A114" t="s">
        <v>29</v>
      </c>
      <c r="D114" t="s">
        <v>30</v>
      </c>
      <c r="E114" s="13" t="s">
        <v>31</v>
      </c>
      <c r="K114" t="s">
        <v>29</v>
      </c>
    </row>
    <row r="115" spans="1:11" x14ac:dyDescent="0.2">
      <c r="A115" t="s">
        <v>29</v>
      </c>
      <c r="D115" t="s">
        <v>30</v>
      </c>
      <c r="E115" s="13" t="s">
        <v>32</v>
      </c>
      <c r="K115" t="s">
        <v>29</v>
      </c>
    </row>
    <row r="116" spans="1:11" x14ac:dyDescent="0.2">
      <c r="A116" t="s">
        <v>29</v>
      </c>
      <c r="D116" t="s">
        <v>30</v>
      </c>
      <c r="E116" s="13" t="s">
        <v>33</v>
      </c>
      <c r="K116" t="s">
        <v>29</v>
      </c>
    </row>
    <row r="117" spans="1:11" x14ac:dyDescent="0.2">
      <c r="A117" t="s">
        <v>29</v>
      </c>
      <c r="D117" t="s">
        <v>30</v>
      </c>
      <c r="E117" s="13" t="s">
        <v>34</v>
      </c>
      <c r="K117" t="s">
        <v>29</v>
      </c>
    </row>
    <row r="118" spans="1:11" x14ac:dyDescent="0.2">
      <c r="A118" t="s">
        <v>29</v>
      </c>
      <c r="D118" t="s">
        <v>30</v>
      </c>
      <c r="E118" s="13" t="s">
        <v>35</v>
      </c>
      <c r="K118" t="s">
        <v>29</v>
      </c>
    </row>
    <row r="119" spans="1:11" x14ac:dyDescent="0.2">
      <c r="A119" t="s">
        <v>29</v>
      </c>
      <c r="D119" t="s">
        <v>30</v>
      </c>
      <c r="E119" s="13" t="s">
        <v>36</v>
      </c>
      <c r="K119" t="s">
        <v>29</v>
      </c>
    </row>
    <row r="120" spans="1:11" x14ac:dyDescent="0.2">
      <c r="A120" t="s">
        <v>29</v>
      </c>
      <c r="D120" t="s">
        <v>30</v>
      </c>
      <c r="E120" s="13" t="s">
        <v>37</v>
      </c>
      <c r="K120" t="s">
        <v>29</v>
      </c>
    </row>
    <row r="121" spans="1:11" x14ac:dyDescent="0.2">
      <c r="A121" t="s">
        <v>29</v>
      </c>
      <c r="D121" t="s">
        <v>30</v>
      </c>
      <c r="E121" s="13" t="s">
        <v>38</v>
      </c>
      <c r="K121" t="s">
        <v>29</v>
      </c>
    </row>
    <row r="122" spans="1:11" x14ac:dyDescent="0.2">
      <c r="A122" t="s">
        <v>29</v>
      </c>
      <c r="D122" t="s">
        <v>30</v>
      </c>
      <c r="E122" s="13" t="s">
        <v>39</v>
      </c>
      <c r="K122" t="s">
        <v>29</v>
      </c>
    </row>
    <row r="123" spans="1:11" x14ac:dyDescent="0.2">
      <c r="A123" t="s">
        <v>29</v>
      </c>
      <c r="D123" t="s">
        <v>30</v>
      </c>
      <c r="E123" s="13" t="s">
        <v>40</v>
      </c>
      <c r="K123" t="s">
        <v>29</v>
      </c>
    </row>
    <row r="124" spans="1:11" x14ac:dyDescent="0.2">
      <c r="A124" t="s">
        <v>29</v>
      </c>
      <c r="D124" t="s">
        <v>30</v>
      </c>
      <c r="E124" s="13" t="s">
        <v>41</v>
      </c>
      <c r="K124" t="s">
        <v>29</v>
      </c>
    </row>
    <row r="125" spans="1:11" x14ac:dyDescent="0.2">
      <c r="A125" t="s">
        <v>44</v>
      </c>
      <c r="D125" t="s">
        <v>45</v>
      </c>
      <c r="E125" s="13" t="s">
        <v>42</v>
      </c>
      <c r="K125" t="s">
        <v>43</v>
      </c>
    </row>
    <row r="126" spans="1:11" x14ac:dyDescent="0.2">
      <c r="A126" t="s">
        <v>44</v>
      </c>
      <c r="D126" t="s">
        <v>45</v>
      </c>
      <c r="E126" s="13" t="s">
        <v>46</v>
      </c>
      <c r="K126" t="s">
        <v>43</v>
      </c>
    </row>
    <row r="127" spans="1:11" x14ac:dyDescent="0.2">
      <c r="A127" t="s">
        <v>44</v>
      </c>
      <c r="D127" t="s">
        <v>45</v>
      </c>
      <c r="E127" s="13" t="s">
        <v>47</v>
      </c>
      <c r="K127" t="s">
        <v>43</v>
      </c>
    </row>
    <row r="128" spans="1:11" x14ac:dyDescent="0.2">
      <c r="A128" t="s">
        <v>44</v>
      </c>
      <c r="D128" t="s">
        <v>45</v>
      </c>
      <c r="E128" s="13" t="s">
        <v>48</v>
      </c>
      <c r="K128" t="s">
        <v>43</v>
      </c>
    </row>
    <row r="129" spans="1:11" x14ac:dyDescent="0.2">
      <c r="A129" t="s">
        <v>44</v>
      </c>
      <c r="D129" t="s">
        <v>45</v>
      </c>
      <c r="E129" s="13" t="s">
        <v>49</v>
      </c>
      <c r="K129" t="s">
        <v>43</v>
      </c>
    </row>
    <row r="130" spans="1:11" x14ac:dyDescent="0.2">
      <c r="A130" t="s">
        <v>51</v>
      </c>
      <c r="D130" t="s">
        <v>52</v>
      </c>
      <c r="E130" s="13" t="s">
        <v>50</v>
      </c>
      <c r="K130" t="s">
        <v>51</v>
      </c>
    </row>
    <row r="131" spans="1:11" x14ac:dyDescent="0.2">
      <c r="A131" t="s">
        <v>51</v>
      </c>
      <c r="D131" t="s">
        <v>52</v>
      </c>
      <c r="E131" s="13" t="s">
        <v>53</v>
      </c>
      <c r="K131" t="s">
        <v>51</v>
      </c>
    </row>
    <row r="132" spans="1:11" x14ac:dyDescent="0.2">
      <c r="A132" t="s">
        <v>56</v>
      </c>
      <c r="D132" t="s">
        <v>57</v>
      </c>
      <c r="E132" s="13" t="s">
        <v>54</v>
      </c>
      <c r="K132" t="s">
        <v>55</v>
      </c>
    </row>
  </sheetData>
  <mergeCells count="1">
    <mergeCell ref="A1:C1"/>
  </mergeCells>
  <phoneticPr fontId="1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/>
  </sheetViews>
  <sheetFormatPr baseColWidth="10" defaultRowHeight="12.75" x14ac:dyDescent="0.2"/>
  <sheetData>
    <row r="1" spans="2:3" x14ac:dyDescent="0.2">
      <c r="B1" s="13"/>
      <c r="C1" s="13"/>
    </row>
    <row r="2" spans="2:3" x14ac:dyDescent="0.2">
      <c r="B2" s="13"/>
      <c r="C2" s="13"/>
    </row>
    <row r="3" spans="2:3" x14ac:dyDescent="0.2">
      <c r="B3" s="13"/>
      <c r="C3" s="13"/>
    </row>
    <row r="4" spans="2:3" x14ac:dyDescent="0.2">
      <c r="B4" s="13"/>
      <c r="C4" s="13"/>
    </row>
    <row r="5" spans="2:3" x14ac:dyDescent="0.2">
      <c r="B5" s="30"/>
      <c r="C5" s="13"/>
    </row>
    <row r="6" spans="2:3" x14ac:dyDescent="0.2">
      <c r="B6" s="13"/>
      <c r="C6" s="13"/>
    </row>
    <row r="7" spans="2:3" x14ac:dyDescent="0.2">
      <c r="B7" s="13"/>
      <c r="C7" s="13"/>
    </row>
    <row r="8" spans="2:3" x14ac:dyDescent="0.2">
      <c r="B8" s="13"/>
      <c r="C8" s="13"/>
    </row>
    <row r="9" spans="2:3" x14ac:dyDescent="0.2">
      <c r="B9" s="13"/>
      <c r="C9" s="13"/>
    </row>
    <row r="10" spans="2:3" x14ac:dyDescent="0.2">
      <c r="B10" s="13"/>
      <c r="C10" s="13"/>
    </row>
    <row r="11" spans="2:3" x14ac:dyDescent="0.2">
      <c r="B11" s="13"/>
      <c r="C11" s="13"/>
    </row>
    <row r="12" spans="2:3" x14ac:dyDescent="0.2">
      <c r="B12" s="13"/>
      <c r="C12" s="13"/>
    </row>
    <row r="13" spans="2:3" x14ac:dyDescent="0.2">
      <c r="B13" s="21"/>
      <c r="C13" s="13"/>
    </row>
    <row r="14" spans="2:3" x14ac:dyDescent="0.2">
      <c r="B14" s="13"/>
      <c r="C14" s="13"/>
    </row>
    <row r="15" spans="2:3" x14ac:dyDescent="0.2">
      <c r="B15" s="11"/>
      <c r="C15" s="13"/>
    </row>
    <row r="16" spans="2:3" x14ac:dyDescent="0.2">
      <c r="B16" s="8"/>
      <c r="C16" s="21"/>
    </row>
    <row r="17" spans="2:3" x14ac:dyDescent="0.2">
      <c r="B17" s="13"/>
      <c r="C17" s="13"/>
    </row>
    <row r="18" spans="2:3" x14ac:dyDescent="0.2">
      <c r="B18" s="13"/>
      <c r="C18" s="13"/>
    </row>
    <row r="19" spans="2:3" x14ac:dyDescent="0.2">
      <c r="B19" s="8"/>
      <c r="C19" s="13"/>
    </row>
    <row r="20" spans="2:3" x14ac:dyDescent="0.2">
      <c r="B20" s="8"/>
      <c r="C20" s="13"/>
    </row>
    <row r="21" spans="2:3" x14ac:dyDescent="0.2">
      <c r="B21" s="21"/>
      <c r="C21" s="11"/>
    </row>
    <row r="22" spans="2:3" x14ac:dyDescent="0.2">
      <c r="B22" s="13"/>
      <c r="C22" s="13"/>
    </row>
    <row r="23" spans="2:3" x14ac:dyDescent="0.2">
      <c r="B23" s="21"/>
      <c r="C23" s="17"/>
    </row>
    <row r="24" spans="2:3" x14ac:dyDescent="0.2">
      <c r="B24" s="21"/>
      <c r="C24" s="17"/>
    </row>
    <row r="25" spans="2:3" x14ac:dyDescent="0.2">
      <c r="C2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150211-1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dcterms:created xsi:type="dcterms:W3CDTF">2011-06-27T20:17:21Z</dcterms:created>
  <dcterms:modified xsi:type="dcterms:W3CDTF">2015-09-24T08:32:47Z</dcterms:modified>
</cp:coreProperties>
</file>